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12165" windowHeight="11595"/>
  </bookViews>
  <sheets>
    <sheet name="Summary" sheetId="2" r:id="rId1"/>
    <sheet name="Districts" sheetId="3" r:id="rId2"/>
    <sheet name="Sheet1" sheetId="4" r:id="rId3"/>
  </sheets>
  <externalReferences>
    <externalReference r:id="rId4"/>
  </externalReferences>
  <definedNames>
    <definedName name="_xlnm.Print_Titles" localSheetId="0">Summary!$B:$B,Summary!$3:$3</definedName>
  </definedNames>
  <calcPr calcId="145621"/>
</workbook>
</file>

<file path=xl/calcChain.xml><?xml version="1.0" encoding="utf-8"?>
<calcChain xmlns="http://schemas.openxmlformats.org/spreadsheetml/2006/main">
  <c r="T50" i="2" l="1"/>
  <c r="T46" i="2"/>
  <c r="T47" i="2"/>
  <c r="T43" i="2" a="1"/>
  <c r="T43" i="2" s="1"/>
  <c r="T42" i="2" a="1"/>
  <c r="T42" i="2" s="1"/>
  <c r="T41" i="2" a="1"/>
  <c r="T41" i="2" s="1"/>
  <c r="T38" i="2" a="1"/>
  <c r="T38" i="2" s="1"/>
  <c r="T36" i="2" a="1"/>
  <c r="T36" i="2" s="1"/>
  <c r="T35" i="2" a="1"/>
  <c r="T35" i="2" s="1"/>
  <c r="T32" i="2" a="1"/>
  <c r="T32" i="2" s="1"/>
  <c r="T31" i="2" a="1"/>
  <c r="T31" i="2" s="1"/>
  <c r="T30" i="2" a="1"/>
  <c r="T30" i="2" s="1"/>
  <c r="T29" i="2" a="1"/>
  <c r="T29" i="2" s="1"/>
  <c r="T26" i="2" a="1"/>
  <c r="T26" i="2" s="1"/>
  <c r="T25" i="2" a="1"/>
  <c r="T25" i="2" s="1"/>
  <c r="T22" i="2" a="1"/>
  <c r="T22" i="2" s="1"/>
  <c r="T21" i="2" a="1"/>
  <c r="T21" i="2" s="1"/>
  <c r="T20" i="2" a="1"/>
  <c r="T20" i="2" s="1"/>
  <c r="T19" i="2" a="1"/>
  <c r="T19" i="2" s="1"/>
  <c r="T16" i="2" a="1"/>
  <c r="T16" i="2" s="1"/>
  <c r="T15" i="2" a="1"/>
  <c r="T15" i="2" s="1"/>
  <c r="T14" i="2" a="1"/>
  <c r="T14" i="2" s="1"/>
  <c r="T11" i="2" a="1"/>
  <c r="T11" i="2" s="1"/>
  <c r="T10" i="2" a="1"/>
  <c r="T10" i="2" s="1"/>
  <c r="T7" i="2" a="1"/>
  <c r="T7" i="2" s="1"/>
  <c r="T6" i="2" a="1"/>
  <c r="T6" i="2" s="1"/>
  <c r="T48" i="2" l="1"/>
  <c r="T51" i="2"/>
  <c r="T52" i="2"/>
  <c r="T49" i="2"/>
  <c r="M53" i="2"/>
  <c r="BV175" i="2" l="1"/>
  <c r="BV173" i="2"/>
  <c r="BV52" i="2"/>
  <c r="BV51" i="2"/>
  <c r="BV50" i="2"/>
  <c r="BV49" i="2"/>
  <c r="BV48" i="2"/>
  <c r="BV47" i="2"/>
  <c r="BV46" i="2"/>
  <c r="BV53" i="2" l="1"/>
  <c r="BU175" i="2"/>
  <c r="BU173" i="2"/>
  <c r="BV174" i="2" s="1"/>
  <c r="BU52" i="2"/>
  <c r="BU51" i="2"/>
  <c r="BU50" i="2"/>
  <c r="BU49" i="2"/>
  <c r="BU48" i="2"/>
  <c r="BU47" i="2"/>
  <c r="BU46" i="2"/>
  <c r="BU53" i="2" l="1"/>
  <c r="BT175" i="2"/>
  <c r="BT173" i="2"/>
  <c r="BU174" i="2" s="1"/>
  <c r="BT52" i="2"/>
  <c r="BT51" i="2"/>
  <c r="BT50" i="2"/>
  <c r="BT49" i="2"/>
  <c r="BT48" i="2"/>
  <c r="BT47" i="2"/>
  <c r="BT46" i="2"/>
  <c r="BT53" i="2" l="1"/>
  <c r="BS175" i="2"/>
  <c r="BS173" i="2"/>
  <c r="BT174" i="2" s="1"/>
  <c r="BS52" i="2"/>
  <c r="BS51" i="2"/>
  <c r="BS50" i="2"/>
  <c r="BS49" i="2"/>
  <c r="BS48" i="2"/>
  <c r="BS47" i="2"/>
  <c r="BS46" i="2"/>
  <c r="BS53" i="2" l="1"/>
  <c r="BR175" i="2"/>
  <c r="BR173" i="2"/>
  <c r="BS174" i="2" s="1"/>
  <c r="BR52" i="2"/>
  <c r="BR51" i="2"/>
  <c r="BR50" i="2"/>
  <c r="BR49" i="2"/>
  <c r="BR48" i="2"/>
  <c r="BR47" i="2"/>
  <c r="BR46" i="2"/>
  <c r="BR53" i="2" l="1"/>
  <c r="BQ175" i="2"/>
  <c r="BQ173" i="2"/>
  <c r="BR174" i="2" s="1"/>
  <c r="BQ52" i="2"/>
  <c r="BQ51" i="2"/>
  <c r="BQ50" i="2"/>
  <c r="BQ49" i="2"/>
  <c r="BQ48" i="2"/>
  <c r="BQ47" i="2"/>
  <c r="BQ46" i="2"/>
  <c r="BQ53" i="2" l="1"/>
  <c r="BP175" i="2"/>
  <c r="BP173" i="2"/>
  <c r="BQ174" i="2" s="1"/>
  <c r="BP52" i="2"/>
  <c r="BP51" i="2"/>
  <c r="BP50" i="2"/>
  <c r="BP49" i="2"/>
  <c r="BP48" i="2"/>
  <c r="BP47" i="2"/>
  <c r="BP46" i="2"/>
  <c r="BP53" i="2" l="1"/>
  <c r="BO175" i="2"/>
  <c r="BO173" i="2"/>
  <c r="BP174" i="2" s="1"/>
  <c r="BO52" i="2"/>
  <c r="BO51" i="2"/>
  <c r="BO50" i="2"/>
  <c r="BO49" i="2"/>
  <c r="BO48" i="2"/>
  <c r="BO47" i="2"/>
  <c r="BO46" i="2"/>
  <c r="BO53" i="2" l="1"/>
  <c r="BN175" i="2"/>
  <c r="BN173" i="2"/>
  <c r="BO174" i="2" s="1"/>
  <c r="BN52" i="2"/>
  <c r="BN51" i="2"/>
  <c r="BN50" i="2"/>
  <c r="BN49" i="2"/>
  <c r="BN48" i="2"/>
  <c r="BN47" i="2"/>
  <c r="BN46" i="2"/>
  <c r="BN53" i="2" l="1"/>
  <c r="BM175" i="2"/>
  <c r="BM173" i="2"/>
  <c r="BN174" i="2" s="1"/>
  <c r="BM52" i="2"/>
  <c r="BM51" i="2"/>
  <c r="BM50" i="2"/>
  <c r="BM49" i="2"/>
  <c r="BM48" i="2"/>
  <c r="BM47" i="2"/>
  <c r="BM46" i="2"/>
  <c r="BM53" i="2" l="1"/>
  <c r="BL175" i="2"/>
  <c r="BL173" i="2"/>
  <c r="BM174" i="2" s="1"/>
  <c r="BL52" i="2"/>
  <c r="BL51" i="2"/>
  <c r="BL50" i="2"/>
  <c r="BL49" i="2"/>
  <c r="BL48" i="2"/>
  <c r="BL47" i="2"/>
  <c r="BL46" i="2"/>
  <c r="BL53" i="2" l="1"/>
  <c r="I175" i="2"/>
  <c r="BK175" i="2" l="1"/>
  <c r="BK173" i="2"/>
  <c r="BL174" i="2" s="1"/>
  <c r="BK52" i="2"/>
  <c r="BK51" i="2"/>
  <c r="BK50" i="2"/>
  <c r="BK49" i="2"/>
  <c r="BK48" i="2"/>
  <c r="BK47" i="2"/>
  <c r="BK46" i="2"/>
  <c r="BK53" i="2" l="1"/>
  <c r="BA175" i="2"/>
  <c r="AZ175" i="2"/>
  <c r="AY175" i="2"/>
  <c r="AX175" i="2"/>
  <c r="AW175" i="2"/>
  <c r="AV175" i="2"/>
  <c r="AU175" i="2"/>
  <c r="AT175" i="2"/>
  <c r="AS175" i="2"/>
  <c r="AR175" i="2"/>
  <c r="AQ175" i="2"/>
  <c r="AP175" i="2"/>
  <c r="AO175" i="2"/>
  <c r="AN175" i="2"/>
  <c r="AM175" i="2"/>
  <c r="AL175" i="2"/>
  <c r="AK175" i="2"/>
  <c r="AJ175" i="2"/>
  <c r="AI175" i="2"/>
  <c r="AH175" i="2"/>
  <c r="AG175" i="2"/>
  <c r="AF175" i="2"/>
  <c r="AE175" i="2"/>
  <c r="AD175" i="2"/>
  <c r="AC175" i="2"/>
  <c r="AB175" i="2"/>
  <c r="AA175" i="2"/>
  <c r="Z175" i="2"/>
  <c r="Y175" i="2"/>
  <c r="X175" i="2"/>
  <c r="W175" i="2"/>
  <c r="V175" i="2"/>
  <c r="U175" i="2"/>
  <c r="T175" i="2"/>
  <c r="S175" i="2"/>
  <c r="R175" i="2"/>
  <c r="Q175" i="2"/>
  <c r="P175" i="2"/>
  <c r="O175" i="2"/>
  <c r="N175" i="2"/>
  <c r="M175" i="2"/>
  <c r="L175" i="2"/>
  <c r="H175" i="2"/>
  <c r="BJ175" i="2" l="1"/>
  <c r="BJ173" i="2"/>
  <c r="BK174" i="2" s="1"/>
  <c r="BJ52" i="2"/>
  <c r="BJ51" i="2"/>
  <c r="BJ50" i="2"/>
  <c r="BJ49" i="2"/>
  <c r="BJ48" i="2"/>
  <c r="BJ47" i="2"/>
  <c r="BJ46" i="2"/>
  <c r="BJ53" i="2" l="1"/>
  <c r="BI175" i="2"/>
  <c r="BI173" i="2"/>
  <c r="BJ174" i="2" s="1"/>
  <c r="BI52" i="2"/>
  <c r="BI51" i="2"/>
  <c r="BI50" i="2"/>
  <c r="BI49" i="2"/>
  <c r="BI48" i="2"/>
  <c r="BI47" i="2"/>
  <c r="BI46" i="2"/>
  <c r="BI53" i="2" l="1"/>
  <c r="BH175" i="2"/>
  <c r="BH173" i="2"/>
  <c r="BI174" i="2" s="1"/>
  <c r="BH52" i="2"/>
  <c r="BH51" i="2"/>
  <c r="BH50" i="2"/>
  <c r="BH49" i="2"/>
  <c r="BH48" i="2"/>
  <c r="BH47" i="2"/>
  <c r="BH46" i="2"/>
  <c r="BH53" i="2" l="1"/>
  <c r="BG175" i="2"/>
  <c r="BG173" i="2"/>
  <c r="BH174" i="2" s="1"/>
  <c r="BG52" i="2"/>
  <c r="BG51" i="2"/>
  <c r="BG50" i="2"/>
  <c r="BG49" i="2"/>
  <c r="BG48" i="2"/>
  <c r="BG47" i="2"/>
  <c r="BG46" i="2"/>
  <c r="BG53" i="2" l="1"/>
  <c r="BF175" i="2"/>
  <c r="BF173" i="2"/>
  <c r="BG174" i="2" s="1"/>
  <c r="BF52" i="2"/>
  <c r="BF51" i="2"/>
  <c r="BF50" i="2"/>
  <c r="BF49" i="2"/>
  <c r="BF48" i="2"/>
  <c r="BF47" i="2"/>
  <c r="BF46" i="2"/>
  <c r="BF53" i="2" l="1"/>
  <c r="BE175" i="2" l="1"/>
  <c r="BE173" i="2"/>
  <c r="BF174" i="2" s="1"/>
  <c r="BE52" i="2"/>
  <c r="BE51" i="2"/>
  <c r="BE50" i="2"/>
  <c r="BE49" i="2"/>
  <c r="BE48" i="2"/>
  <c r="BE47" i="2"/>
  <c r="BE46" i="2"/>
  <c r="BE53" i="2" l="1"/>
  <c r="E173" i="2"/>
  <c r="E52" i="2"/>
  <c r="E51" i="2"/>
  <c r="E50" i="2"/>
  <c r="E49" i="2"/>
  <c r="E48" i="2"/>
  <c r="E47" i="2"/>
  <c r="E46" i="2"/>
  <c r="E53" i="2" l="1"/>
  <c r="BD175" i="2"/>
  <c r="BD173" i="2"/>
  <c r="BE174" i="2" s="1"/>
  <c r="BD52" i="2"/>
  <c r="BD51" i="2"/>
  <c r="BD50" i="2"/>
  <c r="BD49" i="2"/>
  <c r="BD48" i="2"/>
  <c r="BD47" i="2"/>
  <c r="BD46" i="2"/>
  <c r="BD53" i="2" l="1"/>
  <c r="BC175" i="2"/>
  <c r="BC173" i="2"/>
  <c r="BD174" i="2" s="1"/>
  <c r="BC52" i="2"/>
  <c r="BC51" i="2"/>
  <c r="BC50" i="2"/>
  <c r="BC49" i="2"/>
  <c r="BC48" i="2"/>
  <c r="BC47" i="2"/>
  <c r="BC46" i="2"/>
  <c r="BC53" i="2" l="1"/>
  <c r="BB175" i="2"/>
  <c r="BB173" i="2"/>
  <c r="BC174" i="2" s="1"/>
  <c r="BB52" i="2"/>
  <c r="BB51" i="2"/>
  <c r="BB50" i="2"/>
  <c r="BB49" i="2"/>
  <c r="BB48" i="2"/>
  <c r="BB47" i="2"/>
  <c r="BB46" i="2"/>
  <c r="BB53" i="2" l="1"/>
  <c r="BA173" i="2"/>
  <c r="BB174" i="2" s="1"/>
  <c r="BA52" i="2"/>
  <c r="BA51" i="2"/>
  <c r="BA50" i="2"/>
  <c r="BA49" i="2"/>
  <c r="BA48" i="2"/>
  <c r="BA47" i="2"/>
  <c r="BA46" i="2"/>
  <c r="BA53" i="2" l="1"/>
  <c r="AZ173" i="2"/>
  <c r="BA174" i="2" s="1"/>
  <c r="AZ52" i="2"/>
  <c r="AZ51" i="2"/>
  <c r="AZ50" i="2"/>
  <c r="AZ49" i="2"/>
  <c r="AZ48" i="2"/>
  <c r="AZ47" i="2"/>
  <c r="AZ46" i="2"/>
  <c r="AZ53" i="2" l="1"/>
  <c r="AY173" i="2"/>
  <c r="AZ174" i="2" s="1"/>
  <c r="AY52" i="2"/>
  <c r="AY51" i="2"/>
  <c r="AY50" i="2"/>
  <c r="AY49" i="2"/>
  <c r="AY48" i="2"/>
  <c r="AY47" i="2"/>
  <c r="AY46" i="2"/>
  <c r="AY53" i="2" l="1"/>
  <c r="AX173" i="2"/>
  <c r="AY174" i="2" s="1"/>
  <c r="AX52" i="2"/>
  <c r="AX51" i="2"/>
  <c r="AX50" i="2"/>
  <c r="AX49" i="2"/>
  <c r="AX48" i="2"/>
  <c r="AX47" i="2"/>
  <c r="AX46" i="2"/>
  <c r="AX53" i="2" l="1"/>
  <c r="AW173" i="2"/>
  <c r="AW52" i="2"/>
  <c r="AW51" i="2"/>
  <c r="AW50" i="2"/>
  <c r="AW49" i="2"/>
  <c r="AW48" i="2"/>
  <c r="AW47" i="2"/>
  <c r="AW46" i="2"/>
  <c r="AW53" i="2" l="1"/>
  <c r="AX174" i="2"/>
  <c r="AV173" i="2"/>
  <c r="AV52" i="2"/>
  <c r="AV51" i="2"/>
  <c r="AV50" i="2"/>
  <c r="AV49" i="2"/>
  <c r="AV48" i="2"/>
  <c r="AV47" i="2"/>
  <c r="AV46" i="2"/>
  <c r="AV53" i="2" l="1"/>
  <c r="AW174" i="2"/>
  <c r="AU173" i="2"/>
  <c r="AU52" i="2"/>
  <c r="AU51" i="2"/>
  <c r="AU50" i="2"/>
  <c r="AU49" i="2"/>
  <c r="AU48" i="2"/>
  <c r="AU47" i="2"/>
  <c r="AU46" i="2"/>
  <c r="AU53" i="2" l="1"/>
  <c r="AV174" i="2"/>
  <c r="AT173" i="2"/>
  <c r="AT52" i="2"/>
  <c r="AT51" i="2"/>
  <c r="AT50" i="2"/>
  <c r="AT49" i="2"/>
  <c r="AT48" i="2"/>
  <c r="AT47" i="2"/>
  <c r="AT46" i="2"/>
  <c r="AT53" i="2" l="1"/>
  <c r="AU174" i="2"/>
  <c r="AS173" i="2"/>
  <c r="AS52" i="2"/>
  <c r="AS51" i="2"/>
  <c r="AS50" i="2"/>
  <c r="AS49" i="2"/>
  <c r="AS48" i="2"/>
  <c r="AS47" i="2"/>
  <c r="AS46" i="2"/>
  <c r="AS53" i="2" l="1"/>
  <c r="AT174" i="2"/>
  <c r="AR173" i="2"/>
  <c r="AR52" i="2"/>
  <c r="AR51" i="2"/>
  <c r="AR50" i="2"/>
  <c r="AR49" i="2"/>
  <c r="AR48" i="2"/>
  <c r="AR47" i="2"/>
  <c r="AR46" i="2"/>
  <c r="AR53" i="2" l="1"/>
  <c r="AS174" i="2"/>
  <c r="AQ173" i="2"/>
  <c r="AQ52" i="2"/>
  <c r="AQ51" i="2"/>
  <c r="AQ50" i="2"/>
  <c r="AQ49" i="2"/>
  <c r="AQ48" i="2"/>
  <c r="AQ47" i="2"/>
  <c r="AQ46" i="2"/>
  <c r="AQ53" i="2" l="1"/>
  <c r="AR174" i="2"/>
  <c r="AP173" i="2"/>
  <c r="AP52" i="2"/>
  <c r="AP51" i="2"/>
  <c r="AP50" i="2"/>
  <c r="AP49" i="2"/>
  <c r="AP48" i="2"/>
  <c r="AP47" i="2"/>
  <c r="AP46" i="2"/>
  <c r="AP53" i="2" l="1"/>
  <c r="AQ174" i="2"/>
  <c r="AO173" i="2"/>
  <c r="AO52" i="2"/>
  <c r="AO51" i="2"/>
  <c r="AO50" i="2"/>
  <c r="AO49" i="2"/>
  <c r="AO48" i="2"/>
  <c r="AO47" i="2"/>
  <c r="AO46" i="2"/>
  <c r="AO53" i="2" l="1"/>
  <c r="AP174" i="2"/>
  <c r="AN173" i="2"/>
  <c r="AN52" i="2"/>
  <c r="AN51" i="2"/>
  <c r="AN50" i="2"/>
  <c r="AN49" i="2"/>
  <c r="AN48" i="2"/>
  <c r="AN47" i="2"/>
  <c r="AN46" i="2"/>
  <c r="AO174" i="2" l="1"/>
  <c r="AN53" i="2"/>
  <c r="AM173" i="2"/>
  <c r="AM52" i="2"/>
  <c r="AM51" i="2"/>
  <c r="AM50" i="2"/>
  <c r="AM49" i="2"/>
  <c r="AM48" i="2"/>
  <c r="AM47" i="2"/>
  <c r="AM46" i="2"/>
  <c r="AN174" i="2" l="1"/>
  <c r="AM53" i="2"/>
  <c r="AL173" i="2"/>
  <c r="AL52" i="2"/>
  <c r="AL51" i="2"/>
  <c r="AL50" i="2"/>
  <c r="AL49" i="2"/>
  <c r="AL48" i="2"/>
  <c r="AL47" i="2"/>
  <c r="AL46" i="2"/>
  <c r="AM174" i="2" l="1"/>
  <c r="AL53" i="2"/>
  <c r="AK173" i="2"/>
  <c r="AK52" i="2"/>
  <c r="AK51" i="2"/>
  <c r="AK50" i="2"/>
  <c r="AK49" i="2"/>
  <c r="AK48" i="2"/>
  <c r="AK47" i="2"/>
  <c r="AK46" i="2"/>
  <c r="AL174" i="2" l="1"/>
  <c r="AK53" i="2"/>
  <c r="AJ173" i="2"/>
  <c r="AJ52" i="2"/>
  <c r="AJ51" i="2"/>
  <c r="AJ50" i="2"/>
  <c r="AJ49" i="2"/>
  <c r="AJ48" i="2"/>
  <c r="AJ47" i="2"/>
  <c r="AJ46" i="2"/>
  <c r="AK174" i="2" l="1"/>
  <c r="AJ53" i="2"/>
  <c r="AI173" i="2"/>
  <c r="AI52" i="2"/>
  <c r="AI51" i="2"/>
  <c r="AI50" i="2"/>
  <c r="AI49" i="2"/>
  <c r="AI48" i="2"/>
  <c r="AI47" i="2"/>
  <c r="AI46" i="2"/>
  <c r="AJ174" i="2" l="1"/>
  <c r="AI53" i="2"/>
  <c r="AH173" i="2"/>
  <c r="AH52" i="2"/>
  <c r="AH51" i="2"/>
  <c r="AH50" i="2"/>
  <c r="AH49" i="2"/>
  <c r="AH48" i="2"/>
  <c r="AH47" i="2"/>
  <c r="AH46" i="2"/>
  <c r="AI174" i="2" l="1"/>
  <c r="AH53" i="2"/>
  <c r="AG173" i="2"/>
  <c r="AG52" i="2"/>
  <c r="AG51" i="2"/>
  <c r="AG50" i="2"/>
  <c r="AG49" i="2"/>
  <c r="AG48" i="2"/>
  <c r="AG47" i="2"/>
  <c r="AG46" i="2"/>
  <c r="AH174" i="2" l="1"/>
  <c r="AG53" i="2"/>
  <c r="AF173" i="2"/>
  <c r="AF52" i="2"/>
  <c r="AF51" i="2"/>
  <c r="AF50" i="2"/>
  <c r="AF49" i="2"/>
  <c r="AF48" i="2"/>
  <c r="AF47" i="2"/>
  <c r="AF46" i="2"/>
  <c r="AG174" i="2" l="1"/>
  <c r="AF53" i="2"/>
  <c r="AE173" i="2"/>
  <c r="AE52" i="2"/>
  <c r="AE51" i="2"/>
  <c r="AE50" i="2"/>
  <c r="AE49" i="2"/>
  <c r="AE48" i="2"/>
  <c r="AE47" i="2"/>
  <c r="AE46" i="2"/>
  <c r="AF174" i="2" l="1"/>
  <c r="AE53" i="2"/>
  <c r="AD173" i="2"/>
  <c r="AD52" i="2"/>
  <c r="AD51" i="2"/>
  <c r="AD50" i="2"/>
  <c r="AD49" i="2"/>
  <c r="AD48" i="2"/>
  <c r="AD47" i="2"/>
  <c r="AD46" i="2"/>
  <c r="AE174" i="2" l="1"/>
  <c r="AD53" i="2"/>
  <c r="AC173" i="2"/>
  <c r="AC52" i="2"/>
  <c r="AC51" i="2"/>
  <c r="AC50" i="2"/>
  <c r="AC49" i="2"/>
  <c r="AC48" i="2"/>
  <c r="AC47" i="2"/>
  <c r="AC46" i="2"/>
  <c r="AD174" i="2" l="1"/>
  <c r="AC53" i="2"/>
  <c r="AB173" i="2"/>
  <c r="AB52" i="2"/>
  <c r="AB51" i="2"/>
  <c r="AB50" i="2"/>
  <c r="AB49" i="2"/>
  <c r="AB48" i="2"/>
  <c r="AB47" i="2"/>
  <c r="AB46" i="2"/>
  <c r="AC174" i="2" l="1"/>
  <c r="AB53" i="2"/>
  <c r="AA173" i="2"/>
  <c r="AA52" i="2"/>
  <c r="AA51" i="2"/>
  <c r="AA50" i="2"/>
  <c r="AA49" i="2"/>
  <c r="AA48" i="2"/>
  <c r="AA47" i="2"/>
  <c r="AA46" i="2"/>
  <c r="AB174" i="2" l="1"/>
  <c r="AA53" i="2"/>
  <c r="Z173" i="2"/>
  <c r="Z52" i="2"/>
  <c r="Z51" i="2"/>
  <c r="Z50" i="2"/>
  <c r="Z49" i="2"/>
  <c r="Z48" i="2"/>
  <c r="Z47" i="2"/>
  <c r="Z46" i="2"/>
  <c r="AA174" i="2" l="1"/>
  <c r="Z53" i="2"/>
  <c r="Y173" i="2"/>
  <c r="Y52" i="2"/>
  <c r="Y51" i="2"/>
  <c r="Y50" i="2"/>
  <c r="Y49" i="2"/>
  <c r="Y48" i="2"/>
  <c r="Y47" i="2"/>
  <c r="Y46" i="2"/>
  <c r="Z174" i="2" l="1"/>
  <c r="Y53" i="2"/>
  <c r="X173" i="2"/>
  <c r="X52" i="2"/>
  <c r="X51" i="2"/>
  <c r="X50" i="2"/>
  <c r="X49" i="2"/>
  <c r="X48" i="2"/>
  <c r="X47" i="2"/>
  <c r="X46" i="2"/>
  <c r="Y174" i="2" l="1"/>
  <c r="X53" i="2"/>
  <c r="W173" i="2"/>
  <c r="W52" i="2"/>
  <c r="W51" i="2"/>
  <c r="W50" i="2"/>
  <c r="W49" i="2"/>
  <c r="W48" i="2"/>
  <c r="W47" i="2"/>
  <c r="W46" i="2"/>
  <c r="X174" i="2" l="1"/>
  <c r="W53" i="2"/>
  <c r="V173" i="2"/>
  <c r="V52" i="2"/>
  <c r="V51" i="2"/>
  <c r="V50" i="2"/>
  <c r="V49" i="2"/>
  <c r="V48" i="2"/>
  <c r="V47" i="2"/>
  <c r="V46" i="2"/>
  <c r="W174" i="2" l="1"/>
  <c r="V53" i="2"/>
  <c r="U173" i="2"/>
  <c r="V174" i="2" s="1"/>
  <c r="U52" i="2"/>
  <c r="U51" i="2"/>
  <c r="U50" i="2"/>
  <c r="U49" i="2"/>
  <c r="U48" i="2"/>
  <c r="U47" i="2"/>
  <c r="U46" i="2"/>
  <c r="U53" i="2" l="1"/>
  <c r="T173" i="2"/>
  <c r="U174" i="2" l="1"/>
  <c r="T53" i="2"/>
  <c r="S173" i="2"/>
  <c r="S52" i="2"/>
  <c r="S51" i="2"/>
  <c r="S50" i="2"/>
  <c r="S49" i="2"/>
  <c r="S48" i="2"/>
  <c r="S47" i="2"/>
  <c r="S46" i="2"/>
  <c r="T174" i="2" l="1"/>
  <c r="S53" i="2"/>
  <c r="R173" i="2" l="1"/>
  <c r="R52" i="2"/>
  <c r="R51" i="2"/>
  <c r="R50" i="2"/>
  <c r="R49" i="2"/>
  <c r="R48" i="2"/>
  <c r="R47" i="2"/>
  <c r="R46" i="2"/>
  <c r="S174" i="2" l="1"/>
  <c r="R53" i="2"/>
  <c r="Q173" i="2"/>
  <c r="R174" i="2" l="1"/>
  <c r="Q53" i="2"/>
  <c r="P173" i="2" l="1"/>
  <c r="Q174" i="2" l="1"/>
  <c r="P53" i="2"/>
  <c r="O173" i="2"/>
  <c r="P174" i="2" l="1"/>
  <c r="O53" i="2"/>
  <c r="N173" i="2"/>
  <c r="O174" i="2" l="1"/>
  <c r="N53" i="2"/>
  <c r="M173" i="2"/>
  <c r="N174" i="2" l="1"/>
  <c r="L173" i="2"/>
  <c r="L52" i="2"/>
  <c r="L51" i="2"/>
  <c r="L50" i="2"/>
  <c r="L49" i="2"/>
  <c r="L48" i="2"/>
  <c r="L47" i="2"/>
  <c r="L46" i="2"/>
  <c r="M174" i="2" l="1"/>
  <c r="L53" i="2"/>
  <c r="G175" i="2" l="1"/>
  <c r="E175" i="2"/>
  <c r="K175" i="2"/>
  <c r="J175" i="2"/>
  <c r="F175" i="2"/>
  <c r="I51" i="2"/>
  <c r="H51" i="2"/>
  <c r="G51" i="2"/>
  <c r="K51" i="2"/>
  <c r="J51" i="2"/>
  <c r="F51" i="2"/>
  <c r="I49" i="2"/>
  <c r="H49" i="2"/>
  <c r="G49" i="2"/>
  <c r="K49" i="2"/>
  <c r="J49" i="2"/>
  <c r="F49" i="2"/>
  <c r="D51" i="2"/>
  <c r="D49" i="2"/>
  <c r="I173" i="2" l="1"/>
  <c r="I52" i="2"/>
  <c r="I50" i="2"/>
  <c r="I48" i="2"/>
  <c r="I47" i="2"/>
  <c r="I46" i="2"/>
  <c r="I53" i="2" l="1"/>
  <c r="H173" i="2"/>
  <c r="I174" i="2" s="1"/>
  <c r="H52" i="2"/>
  <c r="H50" i="2"/>
  <c r="H48" i="2"/>
  <c r="H47" i="2"/>
  <c r="H46" i="2"/>
  <c r="H53" i="2" l="1"/>
  <c r="G173" i="2"/>
  <c r="G52" i="2"/>
  <c r="G50" i="2"/>
  <c r="G48" i="2"/>
  <c r="G47" i="2"/>
  <c r="G46" i="2"/>
  <c r="H174" i="2" l="1"/>
  <c r="G53" i="2"/>
  <c r="K173" i="2" l="1"/>
  <c r="L174" i="2" s="1"/>
  <c r="K52" i="2"/>
  <c r="K50" i="2"/>
  <c r="K48" i="2"/>
  <c r="K47" i="2"/>
  <c r="K46" i="2"/>
  <c r="E174" i="2" l="1"/>
  <c r="K53" i="2"/>
  <c r="J173" i="2" l="1"/>
  <c r="K174" i="2" s="1"/>
  <c r="J52" i="2"/>
  <c r="J50" i="2"/>
  <c r="J48" i="2"/>
  <c r="J47" i="2"/>
  <c r="J46" i="2"/>
  <c r="J174" i="2" l="1"/>
  <c r="J53" i="2"/>
  <c r="F173" i="2" l="1"/>
  <c r="F52" i="2"/>
  <c r="F50" i="2"/>
  <c r="F48" i="2"/>
  <c r="F47" i="2"/>
  <c r="F46" i="2"/>
  <c r="F174" i="2" l="1"/>
  <c r="G174" i="2"/>
  <c r="F53" i="2"/>
  <c r="D175" i="2"/>
  <c r="D173" i="2" l="1"/>
  <c r="D52" i="2"/>
  <c r="D50" i="2"/>
  <c r="D48" i="2"/>
  <c r="D47" i="2"/>
  <c r="D46" i="2"/>
  <c r="D53" i="2" l="1"/>
  <c r="C173" i="2"/>
  <c r="C175" i="2" l="1"/>
  <c r="C52" i="2" l="1"/>
  <c r="C50" i="2"/>
  <c r="C48" i="2"/>
  <c r="C47" i="2"/>
  <c r="C46" i="2"/>
  <c r="C53" i="2" l="1"/>
</calcChain>
</file>

<file path=xl/sharedStrings.xml><?xml version="1.0" encoding="utf-8"?>
<sst xmlns="http://schemas.openxmlformats.org/spreadsheetml/2006/main" count="300" uniqueCount="170">
  <si>
    <t>Year to Date</t>
  </si>
  <si>
    <t>Urban/Rural</t>
  </si>
  <si>
    <t>Urban</t>
  </si>
  <si>
    <t>Rural</t>
  </si>
  <si>
    <t>Yes</t>
  </si>
  <si>
    <t>No</t>
  </si>
  <si>
    <t>Unknown</t>
  </si>
  <si>
    <t>Pedestrian</t>
  </si>
  <si>
    <t>On / Off Roadway</t>
  </si>
  <si>
    <t>On</t>
  </si>
  <si>
    <t>Off</t>
  </si>
  <si>
    <t>Involvement</t>
  </si>
  <si>
    <t>Driver</t>
  </si>
  <si>
    <t>Passenger</t>
  </si>
  <si>
    <t>Age</t>
  </si>
  <si>
    <t>21 to 64</t>
  </si>
  <si>
    <t>65 &amp; older</t>
  </si>
  <si>
    <t>Less than 21</t>
  </si>
  <si>
    <t>County</t>
  </si>
  <si>
    <t>ADAIR</t>
  </si>
  <si>
    <t>ANDREW</t>
  </si>
  <si>
    <t>ATCHISON</t>
  </si>
  <si>
    <t>AUDRAIN</t>
  </si>
  <si>
    <t>BARRY</t>
  </si>
  <si>
    <t>BARTON</t>
  </si>
  <si>
    <t>BATES</t>
  </si>
  <si>
    <t>BENTON</t>
  </si>
  <si>
    <t>BOLLINGER</t>
  </si>
  <si>
    <t>BOONE</t>
  </si>
  <si>
    <t>BUCHANAN</t>
  </si>
  <si>
    <t>BUTLER</t>
  </si>
  <si>
    <t>CALDWELL</t>
  </si>
  <si>
    <t>CALLAWAY</t>
  </si>
  <si>
    <t>CAMDEN</t>
  </si>
  <si>
    <t>CAPE GIRARDEAU</t>
  </si>
  <si>
    <t>CARROLL</t>
  </si>
  <si>
    <t>CARTER</t>
  </si>
  <si>
    <t>CASS</t>
  </si>
  <si>
    <t>CEDAR</t>
  </si>
  <si>
    <t>CHARITON</t>
  </si>
  <si>
    <t>CHRISTIAN</t>
  </si>
  <si>
    <t>CLARK</t>
  </si>
  <si>
    <t>CLAY</t>
  </si>
  <si>
    <t>CLINTON</t>
  </si>
  <si>
    <t>COLE</t>
  </si>
  <si>
    <t>COOPER</t>
  </si>
  <si>
    <t>CRAWFORD</t>
  </si>
  <si>
    <t>DADE</t>
  </si>
  <si>
    <t>DALLAS</t>
  </si>
  <si>
    <t>DAVIESS</t>
  </si>
  <si>
    <t>DEKALB</t>
  </si>
  <si>
    <t>DENT</t>
  </si>
  <si>
    <t>DOUGLAS</t>
  </si>
  <si>
    <t>DUNKLIN</t>
  </si>
  <si>
    <t>FRANKLIN</t>
  </si>
  <si>
    <t>GASCONADE</t>
  </si>
  <si>
    <t>GENTRY</t>
  </si>
  <si>
    <t>GREENE</t>
  </si>
  <si>
    <t>GRUNDY</t>
  </si>
  <si>
    <t>HARRISON</t>
  </si>
  <si>
    <t>HENRY</t>
  </si>
  <si>
    <t>HICKORY</t>
  </si>
  <si>
    <t>HOLT</t>
  </si>
  <si>
    <t>HOWARD</t>
  </si>
  <si>
    <t>HOWELL</t>
  </si>
  <si>
    <t>IRON</t>
  </si>
  <si>
    <t>JACKSON</t>
  </si>
  <si>
    <t>JASPER</t>
  </si>
  <si>
    <t>JEFFERSON</t>
  </si>
  <si>
    <t>JOHNSON</t>
  </si>
  <si>
    <t>KNOX</t>
  </si>
  <si>
    <t>LACLEDE</t>
  </si>
  <si>
    <t>LAFAYETTE</t>
  </si>
  <si>
    <t>LAWRENCE</t>
  </si>
  <si>
    <t>LEWIS</t>
  </si>
  <si>
    <t>LINCOLN</t>
  </si>
  <si>
    <t>LINN</t>
  </si>
  <si>
    <t>LIVINGSTON</t>
  </si>
  <si>
    <t>MCDONALD</t>
  </si>
  <si>
    <t>MACON</t>
  </si>
  <si>
    <t>MADISON</t>
  </si>
  <si>
    <t>MARIES</t>
  </si>
  <si>
    <t>MARION</t>
  </si>
  <si>
    <t>MERCER</t>
  </si>
  <si>
    <t>MILLER</t>
  </si>
  <si>
    <t>MISSISSIPPI</t>
  </si>
  <si>
    <t>MONITEAU</t>
  </si>
  <si>
    <t>MONROE</t>
  </si>
  <si>
    <t>MONTGOMERY</t>
  </si>
  <si>
    <t>MORGAN</t>
  </si>
  <si>
    <t>NEW MADRID</t>
  </si>
  <si>
    <t>NEWTON</t>
  </si>
  <si>
    <t>NODAWAY</t>
  </si>
  <si>
    <t>OREGON</t>
  </si>
  <si>
    <t>OSAGE</t>
  </si>
  <si>
    <t>OZARK</t>
  </si>
  <si>
    <t>PEMISCOT</t>
  </si>
  <si>
    <t>PERRY</t>
  </si>
  <si>
    <t>PETTIS</t>
  </si>
  <si>
    <t>PHELPS</t>
  </si>
  <si>
    <t>PIKE</t>
  </si>
  <si>
    <t>PLATTE</t>
  </si>
  <si>
    <t>POLK</t>
  </si>
  <si>
    <t>PULASKI</t>
  </si>
  <si>
    <t>PUTNAM</t>
  </si>
  <si>
    <t>RALLS</t>
  </si>
  <si>
    <t>RANDOLPH</t>
  </si>
  <si>
    <t>RAY</t>
  </si>
  <si>
    <t>REYNOLDS</t>
  </si>
  <si>
    <t>RIPLEY</t>
  </si>
  <si>
    <t>ST. CHARLES</t>
  </si>
  <si>
    <t>ST. CLAIR</t>
  </si>
  <si>
    <t>ST. FRANCOIS</t>
  </si>
  <si>
    <t>ST. LOUIS</t>
  </si>
  <si>
    <t>STE. GENEVIEVE</t>
  </si>
  <si>
    <t>SALINE</t>
  </si>
  <si>
    <t>SCHUYLER</t>
  </si>
  <si>
    <t>SCOTLAND</t>
  </si>
  <si>
    <t>SCOTT</t>
  </si>
  <si>
    <t>SHANNON</t>
  </si>
  <si>
    <t>SHELBY</t>
  </si>
  <si>
    <t>STODDARD</t>
  </si>
  <si>
    <t>STONE</t>
  </si>
  <si>
    <t>SULLIVAN</t>
  </si>
  <si>
    <t>TANEY</t>
  </si>
  <si>
    <t>TEXAS</t>
  </si>
  <si>
    <t>VERNON</t>
  </si>
  <si>
    <t>WARREN</t>
  </si>
  <si>
    <t>WASHINGTON</t>
  </si>
  <si>
    <t>WAYNE</t>
  </si>
  <si>
    <t>WEBSTER</t>
  </si>
  <si>
    <t>WORTH</t>
  </si>
  <si>
    <t>WRIGHT</t>
  </si>
  <si>
    <t>ST. LOUIS CITY</t>
  </si>
  <si>
    <t>UNKNOWN</t>
  </si>
  <si>
    <t>District</t>
  </si>
  <si>
    <t>Total</t>
  </si>
  <si>
    <t>Weekly Increases</t>
  </si>
  <si>
    <t>Seat Belt Usage</t>
  </si>
  <si>
    <t>NW</t>
  </si>
  <si>
    <t>NE</t>
  </si>
  <si>
    <t>KC</t>
  </si>
  <si>
    <t>CD</t>
  </si>
  <si>
    <t>SL</t>
  </si>
  <si>
    <t>SW</t>
  </si>
  <si>
    <t>SE</t>
  </si>
  <si>
    <t>NORTHWEST</t>
  </si>
  <si>
    <t>ANDREW or ATCHISON or BUCHANAN or CALDWELL or CARROLL or CHARITON OR CLINTON or DAVIESS or DEKALB or GENTRY or GRUNDY or HARRISON or HOLT or LINN OR LIVINGSTON or MERCER or NODAWAY or PUTNAM OR SULLIVAN OR WORTH</t>
  </si>
  <si>
    <t xml:space="preserve">SOUTHWEST </t>
  </si>
  <si>
    <t>BARRY or BARTON OR BATES OR BENTON OR CEDAR or CHRISTIAN or DADE or DALLAS or GREENE or HENRY OR HICKORY OR JASPER or LAWRENCE or MCDONALD or NEWTON or POLK OR ST. CLAIR OR STONE or TANEY or VERNON or WEBSTER</t>
  </si>
  <si>
    <t xml:space="preserve">NORTHEAST </t>
  </si>
  <si>
    <t>ADAIR or AUDRAIN or CLARK or KNOX or LEWIS or LINCOLN OR MACON or MARION or MONROE or MONTGOMERY OR PIKE or RALLS or RANDOLPH or SCHUYLER or SCOTLAND or SHELBY or WARREN</t>
  </si>
  <si>
    <t xml:space="preserve">SOUTHEAST </t>
  </si>
  <si>
    <t>BOLLINGER or BUTLER or CAPE GIRARDEAU or CARTER or DOUGLAS OR DUNKLIN or HOWELL or IRON or MADISON or MISSISSIPPI or NEW MADRID or OREGON or OZARK OR PEMISCOT or PERRY or REYNOLDS or RIPLEY or SCOTT or SHANNON or ST. FRANCOIS or STE. GENEVIEVE or STODDARD or TEXAS or WAYNE OR WRIGHT</t>
  </si>
  <si>
    <t>CENTRAL</t>
  </si>
  <si>
    <t>BOONE or CALLAWAY or CAMDEN or COLE or COOPER or CRAWFORD or DENT OR GASCONADE or HOWARD or LACLEDE OR MARIES or MILLER or MONITEAU or MORGAN or OSAGE or PHELPS or PULASKI or WASHINGTON</t>
  </si>
  <si>
    <t xml:space="preserve">KANSAS CITY </t>
  </si>
  <si>
    <t>CASS or CLAY OR JACKSON or JOHNSON or LAFAYETTE or PETTIS OR PLATTE or RAY or SALINE</t>
  </si>
  <si>
    <t xml:space="preserve">ST. LOUIS </t>
  </si>
  <si>
    <t>FRANKLIN or JEFFERSON or ST. CHARLES or ST. LOUIS or ST. LOUIS CITY</t>
  </si>
  <si>
    <t xml:space="preserve">Total </t>
  </si>
  <si>
    <t>Fatalities - 2019 Weekly Update</t>
  </si>
  <si>
    <t>Alcohol Use</t>
  </si>
  <si>
    <t>Bicyclist</t>
  </si>
  <si>
    <t>Motorcyclist</t>
  </si>
  <si>
    <t>CMV Involved</t>
  </si>
  <si>
    <t>Driver / Passenger</t>
  </si>
  <si>
    <t>Helmet Usage</t>
  </si>
  <si>
    <t>Non-DOT Compliant</t>
  </si>
  <si>
    <t>Unknown/Improper</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</si>
</sst>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color indexed="8"/>
      <name val="Arial"/>
      <family val="2"/>
    </font>
    <font>
      <sz val="10"/>
      <name val="Arial"/>
      <family val="2"/>
    </font>
    <font>
      <i/>
      <sz val="10"/>
      <name val="Arial"/>
      <family val="2"/>
    </font>
    <font>
      <b/>
      <sz val="10"/>
      <color indexed="8"/>
      <name val="Arial"/>
      <family val="2"/>
    </font>
    <font>
      <b/>
      <u/>
      <sz val="10"/>
      <name val="Arial"/>
      <family val="2"/>
    </font>
    <font>
      <b/>
      <sz val="12"/>
      <name val="Arial"/>
      <family val="2"/>
    </font>
    <font>
      <b/>
      <i/>
      <sz val="10"/>
      <name val="Arial"/>
      <family val="2"/>
    </font>
    <font>
      <sz val="9"/>
      <color indexed="8"/>
      <name val="Arial"/>
      <family val="2"/>
    </font>
    <font>
      <sz val="9"/>
      <name val="Arial"/>
      <family val="2"/>
    </font>
    <font>
      <b/>
      <sz val="8"/>
      <color theme="1"/>
      <name val="Arial"/>
      <family val="2"/>
    </font>
    <font>
      <sz val="8"/>
      <color theme="1"/>
      <name val="Arial"/>
      <family val="2"/>
    </font>
    <font>
      <sz val="10"/>
      <color rgb="FF000000"/>
      <name val="Arial"/>
      <family val="2"/>
    </font>
    <font>
      <sz val="10"/>
      <color rgb="FF000000"/>
      <name val="ARIAL"/>
    </font>
    <font>
      <sz val="10"/>
      <color indexed="8"/>
      <name val="Arial"/>
    </font>
  </fonts>
  <fills count="2">
    <fill>
      <patternFill patternType="none"/>
    </fill>
    <fill>
      <patternFill patternType="gray125"/>
    </fill>
  </fills>
  <borders count="1">
    <border>
      <left/>
      <right/>
      <top/>
      <bottom/>
      <diagonal/>
    </border>
  </borders>
  <cellStyleXfs count="55">
    <xf numFmtId="0" fontId="0" fillId="0" borderId="0"/>
    <xf numFmtId="0" fontId="18" fillId="0" borderId="0"/>
    <xf numFmtId="0" fontId="16" fillId="0" borderId="0"/>
    <xf numFmtId="9" fontId="16" fillId="0" borderId="0" applyFont="0" applyFill="0" applyBorder="0" applyAlignment="0" applyProtection="0"/>
    <xf numFmtId="0" fontId="19" fillId="0" borderId="0"/>
    <xf numFmtId="0" fontId="16" fillId="0" borderId="0"/>
    <xf numFmtId="9" fontId="19" fillId="0" borderId="0" applyFont="0" applyFill="0" applyBorder="0" applyAlignment="0" applyProtection="0"/>
    <xf numFmtId="0" fontId="29" fillId="0" borderId="0"/>
    <xf numFmtId="0" fontId="15" fillId="0" borderId="0"/>
    <xf numFmtId="9" fontId="15"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0" fontId="14" fillId="0" borderId="0"/>
    <xf numFmtId="0" fontId="30" fillId="0" borderId="0"/>
    <xf numFmtId="0" fontId="13" fillId="0" borderId="0"/>
    <xf numFmtId="9" fontId="13" fillId="0" borderId="0" applyFont="0" applyFill="0" applyBorder="0" applyAlignment="0" applyProtection="0"/>
    <xf numFmtId="0" fontId="13" fillId="0" borderId="0"/>
    <xf numFmtId="0" fontId="12" fillId="0" borderId="0"/>
    <xf numFmtId="9" fontId="12" fillId="0" borderId="0" applyFont="0" applyFill="0" applyBorder="0" applyAlignment="0" applyProtection="0"/>
    <xf numFmtId="0" fontId="12" fillId="0" borderId="0"/>
    <xf numFmtId="0" fontId="11" fillId="0" borderId="0"/>
    <xf numFmtId="9" fontId="11"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3" fillId="0" borderId="0"/>
    <xf numFmtId="0" fontId="19" fillId="0" borderId="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74">
    <xf numFmtId="0" fontId="0" fillId="0" borderId="0" xfId="0"/>
    <xf numFmtId="0" fontId="17" fillId="0" borderId="0" xfId="0" applyFont="1" applyBorder="1"/>
    <xf numFmtId="0" fontId="0" fillId="0" borderId="0" xfId="0" applyBorder="1"/>
    <xf numFmtId="0" fontId="0" fillId="0" borderId="0" xfId="0" applyBorder="1" applyAlignment="1">
      <alignment horizontal="center"/>
    </xf>
    <xf numFmtId="0" fontId="17" fillId="0" borderId="0" xfId="0" applyFont="1" applyFill="1" applyBorder="1"/>
    <xf numFmtId="0" fontId="21" fillId="0" borderId="0" xfId="1" applyFont="1" applyFill="1" applyBorder="1" applyAlignment="1">
      <alignment horizontal="left"/>
    </xf>
    <xf numFmtId="0" fontId="22" fillId="0" borderId="0" xfId="0" applyFont="1" applyBorder="1"/>
    <xf numFmtId="0" fontId="22" fillId="0" borderId="0" xfId="0" applyFont="1" applyBorder="1" applyAlignment="1">
      <alignment horizontal="left"/>
    </xf>
    <xf numFmtId="0" fontId="22" fillId="0" borderId="0" xfId="0" applyFont="1" applyFill="1" applyBorder="1" applyAlignment="1">
      <alignment horizontal="left"/>
    </xf>
    <xf numFmtId="0" fontId="24" fillId="0" borderId="0" xfId="0" applyFont="1" applyBorder="1" applyAlignment="1">
      <alignment horizontal="right"/>
    </xf>
    <xf numFmtId="0" fontId="20" fillId="0" borderId="0" xfId="0" applyFont="1" applyBorder="1"/>
    <xf numFmtId="3" fontId="19" fillId="0" borderId="0" xfId="0" applyNumberFormat="1" applyFont="1" applyFill="1" applyBorder="1" applyAlignment="1">
      <alignment horizontal="center"/>
    </xf>
    <xf numFmtId="0" fontId="23" fillId="0" borderId="0" xfId="0" applyFont="1" applyBorder="1" applyAlignment="1"/>
    <xf numFmtId="0" fontId="0" fillId="0" borderId="0" xfId="0" applyBorder="1" applyAlignment="1"/>
    <xf numFmtId="0" fontId="25" fillId="0" borderId="0" xfId="1" applyFont="1" applyFill="1" applyBorder="1" applyAlignment="1">
      <alignment horizontal="left"/>
    </xf>
    <xf numFmtId="0" fontId="26" fillId="0" borderId="0" xfId="0" applyFont="1" applyBorder="1"/>
    <xf numFmtId="0" fontId="19" fillId="0" borderId="0" xfId="0" applyFont="1" applyBorder="1" applyAlignment="1">
      <alignment horizontal="center"/>
    </xf>
    <xf numFmtId="0" fontId="27" fillId="0" borderId="0" xfId="0" applyFont="1" applyFill="1" applyBorder="1" applyAlignment="1">
      <alignment horizontal="left" vertical="top"/>
    </xf>
    <xf numFmtId="0" fontId="27" fillId="0" borderId="0" xfId="0" applyFont="1" applyFill="1" applyBorder="1" applyAlignment="1">
      <alignment vertical="top"/>
    </xf>
    <xf numFmtId="0" fontId="28" fillId="0" borderId="0" xfId="0" applyFont="1" applyFill="1" applyBorder="1" applyAlignment="1">
      <alignment horizontal="left" vertical="top"/>
    </xf>
    <xf numFmtId="0" fontId="0" fillId="0" borderId="0" xfId="0" applyBorder="1" applyAlignment="1">
      <alignment horizontal="left"/>
    </xf>
    <xf numFmtId="0" fontId="20" fillId="0" borderId="0" xfId="0" applyFont="1" applyBorder="1" applyAlignment="1">
      <alignment horizontal="left"/>
    </xf>
    <xf numFmtId="0" fontId="19" fillId="0" borderId="0" xfId="0" applyFont="1" applyBorder="1" applyAlignment="1">
      <alignment horizontal="left"/>
    </xf>
    <xf numFmtId="0" fontId="19" fillId="0" borderId="0" xfId="0" applyFont="1" applyFill="1" applyBorder="1" applyAlignment="1">
      <alignment horizontal="left"/>
    </xf>
    <xf numFmtId="0" fontId="26" fillId="0" borderId="0" xfId="0" applyFont="1" applyBorder="1" applyAlignment="1">
      <alignment horizontal="left"/>
    </xf>
    <xf numFmtId="14" fontId="0" fillId="0" borderId="0" xfId="0" applyNumberFormat="1" applyAlignment="1">
      <alignment horizontal="center"/>
    </xf>
    <xf numFmtId="0" fontId="0" fillId="0" borderId="0" xfId="0" applyAlignment="1">
      <alignment horizontal="center"/>
    </xf>
    <xf numFmtId="0" fontId="0" fillId="0" borderId="0"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xf numFmtId="0" fontId="19" fillId="0" borderId="0" xfId="0" applyFont="1" applyBorder="1" applyAlignment="1">
      <alignment horizontal="right"/>
    </xf>
    <xf numFmtId="0" fontId="20" fillId="0" borderId="0" xfId="0" applyFont="1" applyBorder="1" applyAlignment="1">
      <alignment horizontal="right"/>
    </xf>
    <xf numFmtId="0" fontId="18" fillId="0" borderId="0" xfId="1" applyFont="1" applyFill="1" applyBorder="1" applyAlignment="1" applyProtection="1">
      <alignment horizontal="center" wrapText="1"/>
    </xf>
    <xf numFmtId="0" fontId="1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0" xfId="0" applyAlignment="1" applyProtection="1">
      <alignment horizontal="center"/>
    </xf>
    <xf numFmtId="0" fontId="22" fillId="0" borderId="0" xfId="0" applyFont="1" applyFill="1" applyBorder="1" applyAlignment="1">
      <alignment horizontal="left" vertical="center"/>
    </xf>
    <xf numFmtId="0" fontId="19" fillId="0" borderId="0" xfId="0" applyFont="1" applyFill="1" applyBorder="1" applyAlignment="1">
      <alignment horizontal="right"/>
    </xf>
    <xf numFmtId="0" fontId="0" fillId="0" borderId="0" xfId="0" applyAlignment="1" applyProtection="1">
      <alignment horizontal="center" vertical="center"/>
    </xf>
    <xf numFmtId="0" fontId="0" fillId="0" borderId="0" xfId="0" applyFill="1" applyAlignment="1" applyProtection="1">
      <alignment horizontal="center"/>
    </xf>
    <xf numFmtId="0" fontId="15" fillId="0" borderId="0" xfId="8" applyAlignment="1">
      <alignment horizontal="center"/>
    </xf>
    <xf numFmtId="0" fontId="15" fillId="0" borderId="0" xfId="10" applyAlignment="1">
      <alignment horizontal="center"/>
    </xf>
    <xf numFmtId="0" fontId="14" fillId="0" borderId="0" xfId="11" applyAlignment="1">
      <alignment horizontal="center"/>
    </xf>
    <xf numFmtId="0" fontId="14" fillId="0" borderId="0" xfId="13" applyAlignment="1">
      <alignment horizontal="center"/>
    </xf>
    <xf numFmtId="0" fontId="13" fillId="0" borderId="0" xfId="15" applyAlignment="1">
      <alignment horizontal="center"/>
    </xf>
    <xf numFmtId="0" fontId="13" fillId="0" borderId="0" xfId="17" applyFill="1" applyAlignment="1">
      <alignment horizontal="center"/>
    </xf>
    <xf numFmtId="0" fontId="13" fillId="0" borderId="0" xfId="17" applyAlignment="1">
      <alignment horizontal="center"/>
    </xf>
    <xf numFmtId="0" fontId="12" fillId="0" borderId="0" xfId="18" applyAlignment="1">
      <alignment horizontal="center"/>
    </xf>
    <xf numFmtId="0" fontId="0" fillId="0" borderId="0" xfId="0" applyFill="1" applyBorder="1" applyAlignment="1">
      <alignment horizontal="center"/>
    </xf>
    <xf numFmtId="0" fontId="12" fillId="0" borderId="0" xfId="20" applyAlignment="1">
      <alignment horizontal="center"/>
    </xf>
    <xf numFmtId="0" fontId="11" fillId="0" borderId="0" xfId="21" applyAlignment="1">
      <alignment horizontal="center"/>
    </xf>
    <xf numFmtId="0" fontId="11" fillId="0" borderId="0" xfId="21" applyAlignment="1">
      <alignment horizontal="center"/>
    </xf>
    <xf numFmtId="0" fontId="18" fillId="0" borderId="0" xfId="1" applyFont="1" applyFill="1" applyBorder="1" applyAlignment="1">
      <alignment horizontal="center" wrapText="1"/>
    </xf>
    <xf numFmtId="0" fontId="10" fillId="0" borderId="0" xfId="24" applyAlignment="1">
      <alignment horizontal="center"/>
    </xf>
    <xf numFmtId="0" fontId="10" fillId="0" borderId="0" xfId="24" applyAlignment="1">
      <alignment horizontal="center"/>
    </xf>
    <xf numFmtId="0" fontId="9" fillId="0" borderId="0" xfId="27" applyAlignment="1">
      <alignment horizontal="center"/>
    </xf>
    <xf numFmtId="0" fontId="9" fillId="0" borderId="0" xfId="27" applyAlignment="1">
      <alignment horizontal="center"/>
    </xf>
    <xf numFmtId="0" fontId="8" fillId="0" borderId="0" xfId="30" applyAlignment="1">
      <alignment horizontal="center"/>
    </xf>
    <xf numFmtId="0" fontId="8" fillId="0" borderId="0" xfId="30" applyAlignment="1">
      <alignment horizontal="center"/>
    </xf>
    <xf numFmtId="0" fontId="7" fillId="0" borderId="0" xfId="33" applyAlignment="1">
      <alignment horizontal="center"/>
    </xf>
    <xf numFmtId="0" fontId="7" fillId="0" borderId="0" xfId="33" applyAlignment="1">
      <alignment horizontal="center"/>
    </xf>
    <xf numFmtId="0" fontId="6" fillId="0" borderId="0" xfId="36" applyAlignment="1">
      <alignment horizontal="center"/>
    </xf>
    <xf numFmtId="0" fontId="6" fillId="0" borderId="0" xfId="36" applyAlignment="1">
      <alignment horizontal="center"/>
    </xf>
    <xf numFmtId="0" fontId="5" fillId="0" borderId="0" xfId="39" applyAlignment="1">
      <alignment horizontal="center"/>
    </xf>
    <xf numFmtId="0" fontId="5" fillId="0" borderId="0" xfId="39" applyAlignment="1">
      <alignment horizontal="center"/>
    </xf>
    <xf numFmtId="0" fontId="4" fillId="0" borderId="0" xfId="42" applyAlignment="1">
      <alignment horizontal="center"/>
    </xf>
    <xf numFmtId="0" fontId="4" fillId="0" borderId="0" xfId="42" applyAlignment="1">
      <alignment horizontal="center"/>
    </xf>
    <xf numFmtId="0" fontId="3" fillId="0" borderId="0" xfId="45" applyAlignment="1">
      <alignment horizontal="center"/>
    </xf>
    <xf numFmtId="0" fontId="3" fillId="0" borderId="0" xfId="45" applyAlignment="1">
      <alignment horizontal="center"/>
    </xf>
    <xf numFmtId="0" fontId="2" fillId="0" borderId="0" xfId="49" applyAlignment="1">
      <alignment horizontal="center"/>
    </xf>
    <xf numFmtId="0" fontId="2" fillId="0" borderId="0" xfId="49" applyAlignment="1">
      <alignment horizontal="center"/>
    </xf>
    <xf numFmtId="0" fontId="1" fillId="0" borderId="0" xfId="52" applyAlignment="1">
      <alignment horizontal="center"/>
    </xf>
    <xf numFmtId="0" fontId="1" fillId="0" borderId="0" xfId="54" applyAlignment="1">
      <alignment horizontal="center"/>
    </xf>
  </cellXfs>
  <cellStyles count="55">
    <cellStyle name="Normal" xfId="0" builtinId="0"/>
    <cellStyle name="Normal 10" xfId="21"/>
    <cellStyle name="Normal 11" xfId="24"/>
    <cellStyle name="Normal 12" xfId="27"/>
    <cellStyle name="Normal 13" xfId="30"/>
    <cellStyle name="Normal 14" xfId="33"/>
    <cellStyle name="Normal 15" xfId="36"/>
    <cellStyle name="Normal 16" xfId="39"/>
    <cellStyle name="Normal 17" xfId="42"/>
    <cellStyle name="Normal 18" xfId="45"/>
    <cellStyle name="Normal 19" xfId="49"/>
    <cellStyle name="Normal 2" xfId="5"/>
    <cellStyle name="Normal 2 10" xfId="35"/>
    <cellStyle name="Normal 2 11" xfId="38"/>
    <cellStyle name="Normal 2 12" xfId="41"/>
    <cellStyle name="Normal 2 13" xfId="44"/>
    <cellStyle name="Normal 2 14" xfId="47"/>
    <cellStyle name="Normal 2 15" xfId="51"/>
    <cellStyle name="Normal 2 16" xfId="54"/>
    <cellStyle name="Normal 2 2" xfId="10"/>
    <cellStyle name="Normal 2 3" xfId="13"/>
    <cellStyle name="Normal 2 4" xfId="17"/>
    <cellStyle name="Normal 2 5" xfId="20"/>
    <cellStyle name="Normal 2 6" xfId="23"/>
    <cellStyle name="Normal 2 7" xfId="26"/>
    <cellStyle name="Normal 2 8" xfId="29"/>
    <cellStyle name="Normal 2 9" xfId="32"/>
    <cellStyle name="Normal 20" xfId="52"/>
    <cellStyle name="Normal 3" xfId="7"/>
    <cellStyle name="Normal 4" xfId="4"/>
    <cellStyle name="Normal 4 2" xfId="48"/>
    <cellStyle name="Normal 5" xfId="2"/>
    <cellStyle name="Normal 5 2" xfId="14"/>
    <cellStyle name="Normal 6" xfId="8"/>
    <cellStyle name="Normal 7" xfId="11"/>
    <cellStyle name="Normal 8" xfId="15"/>
    <cellStyle name="Normal 9" xfId="18"/>
    <cellStyle name="Normal_Summary" xfId="1"/>
    <cellStyle name="Percent 10" xfId="28"/>
    <cellStyle name="Percent 11" xfId="31"/>
    <cellStyle name="Percent 12" xfId="34"/>
    <cellStyle name="Percent 13" xfId="37"/>
    <cellStyle name="Percent 14" xfId="40"/>
    <cellStyle name="Percent 15" xfId="43"/>
    <cellStyle name="Percent 16" xfId="46"/>
    <cellStyle name="Percent 17" xfId="50"/>
    <cellStyle name="Percent 18" xfId="53"/>
    <cellStyle name="Percent 2" xfId="6"/>
    <cellStyle name="Percent 3" xfId="3"/>
    <cellStyle name="Percent 4" xfId="9"/>
    <cellStyle name="Percent 5" xfId="12"/>
    <cellStyle name="Percent 6" xfId="16"/>
    <cellStyle name="Percent 7" xfId="19"/>
    <cellStyle name="Percent 8" xfId="22"/>
    <cellStyle name="Percent 9"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ekly%20Fatality%20Update%208-0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unty Summary"/>
      <sheetName val="Avg Comparison"/>
      <sheetName val="Data19"/>
      <sheetName val="Data18"/>
      <sheetName val="Data17"/>
      <sheetName val="Data16"/>
      <sheetName val="Data15"/>
      <sheetName val="Data14"/>
      <sheetName val="Fatalities with details"/>
      <sheetName val="CMV Involved"/>
      <sheetName val="Occupant Protection"/>
      <sheetName val="Codes &amp; Definitions"/>
      <sheetName val="Charts"/>
    </sheetNames>
    <sheetDataSet>
      <sheetData sheetId="0"/>
      <sheetData sheetId="1"/>
      <sheetData sheetId="2"/>
      <sheetData sheetId="3">
        <row r="1">
          <cell r="G1" t="str">
            <v>RURAL URBAN</v>
          </cell>
          <cell r="H1" t="str">
            <v>DRINKING</v>
          </cell>
          <cell r="J1" t="str">
            <v>ON/OFF</v>
          </cell>
          <cell r="K1" t="str">
            <v>INVOLVE</v>
          </cell>
          <cell r="L1" t="str">
            <v>VTYPE</v>
          </cell>
          <cell r="M1" t="str">
            <v>AGE</v>
          </cell>
        </row>
        <row r="2">
          <cell r="G2" t="str">
            <v>U</v>
          </cell>
          <cell r="H2" t="str">
            <v>N</v>
          </cell>
          <cell r="J2" t="str">
            <v>ON</v>
          </cell>
          <cell r="K2" t="str">
            <v>PED</v>
          </cell>
          <cell r="L2" t="str">
            <v>03</v>
          </cell>
          <cell r="M2">
            <v>44</v>
          </cell>
          <cell r="O2" t="str">
            <v>N</v>
          </cell>
          <cell r="P2" t="str">
            <v>N</v>
          </cell>
        </row>
        <row r="3">
          <cell r="G3" t="str">
            <v>U</v>
          </cell>
          <cell r="H3" t="str">
            <v>N</v>
          </cell>
          <cell r="J3" t="str">
            <v>ON</v>
          </cell>
          <cell r="K3" t="str">
            <v>DR</v>
          </cell>
          <cell r="L3" t="str">
            <v>01</v>
          </cell>
          <cell r="M3">
            <v>67</v>
          </cell>
          <cell r="O3" t="str">
            <v>U</v>
          </cell>
          <cell r="P3" t="str">
            <v>N</v>
          </cell>
        </row>
        <row r="4">
          <cell r="G4" t="str">
            <v>R</v>
          </cell>
          <cell r="H4" t="str">
            <v>X</v>
          </cell>
          <cell r="J4" t="str">
            <v>ON</v>
          </cell>
          <cell r="K4" t="str">
            <v>DR</v>
          </cell>
          <cell r="L4" t="str">
            <v>01</v>
          </cell>
          <cell r="M4">
            <v>27</v>
          </cell>
          <cell r="O4" t="str">
            <v>N</v>
          </cell>
          <cell r="P4" t="str">
            <v>N</v>
          </cell>
        </row>
        <row r="5">
          <cell r="G5" t="str">
            <v>R</v>
          </cell>
          <cell r="H5" t="str">
            <v>X</v>
          </cell>
          <cell r="J5" t="str">
            <v>OFF</v>
          </cell>
          <cell r="K5" t="str">
            <v>PASS</v>
          </cell>
          <cell r="L5" t="str">
            <v>01</v>
          </cell>
          <cell r="M5">
            <v>35</v>
          </cell>
          <cell r="O5" t="str">
            <v>N</v>
          </cell>
          <cell r="P5" t="str">
            <v>N</v>
          </cell>
        </row>
        <row r="6">
          <cell r="G6" t="str">
            <v>R</v>
          </cell>
          <cell r="H6" t="str">
            <v>X</v>
          </cell>
          <cell r="J6" t="str">
            <v>OFF</v>
          </cell>
          <cell r="K6" t="str">
            <v>DR</v>
          </cell>
          <cell r="L6" t="str">
            <v>01</v>
          </cell>
          <cell r="M6">
            <v>26</v>
          </cell>
          <cell r="O6" t="str">
            <v>N</v>
          </cell>
          <cell r="P6" t="str">
            <v>N</v>
          </cell>
        </row>
        <row r="7">
          <cell r="G7" t="str">
            <v>R</v>
          </cell>
          <cell r="H7" t="str">
            <v>X</v>
          </cell>
          <cell r="J7" t="str">
            <v>ON</v>
          </cell>
          <cell r="K7" t="str">
            <v>DR</v>
          </cell>
          <cell r="L7" t="str">
            <v>01</v>
          </cell>
          <cell r="M7">
            <v>69</v>
          </cell>
          <cell r="O7" t="str">
            <v>Y</v>
          </cell>
          <cell r="P7" t="str">
            <v>Y</v>
          </cell>
        </row>
        <row r="8">
          <cell r="G8" t="str">
            <v>R</v>
          </cell>
          <cell r="H8" t="str">
            <v>N</v>
          </cell>
          <cell r="J8" t="str">
            <v>ON</v>
          </cell>
          <cell r="K8" t="str">
            <v>DR</v>
          </cell>
          <cell r="L8" t="str">
            <v>03</v>
          </cell>
          <cell r="M8">
            <v>80</v>
          </cell>
          <cell r="O8" t="str">
            <v>Y</v>
          </cell>
          <cell r="P8" t="str">
            <v>N</v>
          </cell>
        </row>
        <row r="9">
          <cell r="G9" t="str">
            <v>R</v>
          </cell>
          <cell r="H9" t="str">
            <v>N</v>
          </cell>
          <cell r="J9" t="str">
            <v>ON</v>
          </cell>
          <cell r="K9" t="str">
            <v>PASS</v>
          </cell>
          <cell r="L9" t="str">
            <v>19</v>
          </cell>
          <cell r="M9">
            <v>82</v>
          </cell>
          <cell r="O9" t="str">
            <v>Y</v>
          </cell>
          <cell r="P9" t="str">
            <v>N</v>
          </cell>
        </row>
        <row r="10">
          <cell r="G10" t="str">
            <v>R</v>
          </cell>
          <cell r="H10" t="str">
            <v>N</v>
          </cell>
          <cell r="J10" t="str">
            <v>ON</v>
          </cell>
          <cell r="K10" t="str">
            <v>DR</v>
          </cell>
          <cell r="L10" t="str">
            <v>01</v>
          </cell>
          <cell r="M10">
            <v>42</v>
          </cell>
          <cell r="O10" t="str">
            <v>Y</v>
          </cell>
          <cell r="P10" t="str">
            <v>N</v>
          </cell>
        </row>
        <row r="11">
          <cell r="G11" t="str">
            <v>R</v>
          </cell>
          <cell r="H11" t="str">
            <v>X</v>
          </cell>
          <cell r="J11" t="str">
            <v>ON</v>
          </cell>
          <cell r="K11" t="str">
            <v>DR</v>
          </cell>
          <cell r="L11" t="str">
            <v>01</v>
          </cell>
          <cell r="M11">
            <v>25</v>
          </cell>
          <cell r="O11" t="str">
            <v>Y</v>
          </cell>
          <cell r="P11" t="str">
            <v>N</v>
          </cell>
        </row>
        <row r="12">
          <cell r="G12" t="str">
            <v>U</v>
          </cell>
          <cell r="H12" t="str">
            <v>Y</v>
          </cell>
          <cell r="J12" t="str">
            <v>ON</v>
          </cell>
          <cell r="K12" t="str">
            <v>DR</v>
          </cell>
          <cell r="L12" t="str">
            <v>23</v>
          </cell>
          <cell r="M12">
            <v>60</v>
          </cell>
          <cell r="O12" t="str">
            <v>N</v>
          </cell>
          <cell r="P12" t="str">
            <v>Y</v>
          </cell>
        </row>
        <row r="13">
          <cell r="G13" t="str">
            <v>R</v>
          </cell>
          <cell r="H13" t="str">
            <v>N</v>
          </cell>
          <cell r="J13" t="str">
            <v>ON</v>
          </cell>
          <cell r="K13" t="str">
            <v>DR</v>
          </cell>
          <cell r="L13" t="str">
            <v>01</v>
          </cell>
          <cell r="M13">
            <v>82</v>
          </cell>
          <cell r="O13" t="str">
            <v>Y</v>
          </cell>
          <cell r="P13" t="str">
            <v>N</v>
          </cell>
        </row>
        <row r="14">
          <cell r="G14" t="str">
            <v>R</v>
          </cell>
          <cell r="H14" t="str">
            <v>Y</v>
          </cell>
          <cell r="J14" t="str">
            <v>OFF</v>
          </cell>
          <cell r="K14" t="str">
            <v>DR</v>
          </cell>
          <cell r="L14" t="str">
            <v>01</v>
          </cell>
          <cell r="M14">
            <v>18</v>
          </cell>
          <cell r="O14" t="str">
            <v>N</v>
          </cell>
          <cell r="P14" t="str">
            <v>N</v>
          </cell>
        </row>
        <row r="15">
          <cell r="G15" t="str">
            <v>R</v>
          </cell>
          <cell r="H15" t="str">
            <v>N</v>
          </cell>
          <cell r="J15" t="str">
            <v>ON</v>
          </cell>
          <cell r="K15" t="str">
            <v>DR</v>
          </cell>
          <cell r="L15" t="str">
            <v>01</v>
          </cell>
          <cell r="M15">
            <v>31</v>
          </cell>
          <cell r="O15" t="str">
            <v>N</v>
          </cell>
          <cell r="P15" t="str">
            <v>N</v>
          </cell>
        </row>
        <row r="16">
          <cell r="G16" t="str">
            <v>U</v>
          </cell>
          <cell r="H16" t="str">
            <v>X</v>
          </cell>
          <cell r="J16" t="str">
            <v>ON</v>
          </cell>
          <cell r="K16" t="str">
            <v>PASS</v>
          </cell>
          <cell r="L16" t="str">
            <v>03</v>
          </cell>
          <cell r="M16">
            <v>4</v>
          </cell>
          <cell r="O16" t="str">
            <v>N</v>
          </cell>
          <cell r="P16" t="str">
            <v>N</v>
          </cell>
        </row>
        <row r="17">
          <cell r="G17" t="str">
            <v>U</v>
          </cell>
          <cell r="H17" t="str">
            <v>X</v>
          </cell>
          <cell r="J17" t="str">
            <v>ON</v>
          </cell>
          <cell r="K17" t="str">
            <v>DR</v>
          </cell>
          <cell r="L17" t="str">
            <v>03</v>
          </cell>
          <cell r="M17">
            <v>53</v>
          </cell>
          <cell r="O17" t="str">
            <v/>
          </cell>
          <cell r="P17" t="str">
            <v>N</v>
          </cell>
        </row>
        <row r="18">
          <cell r="G18" t="str">
            <v>U</v>
          </cell>
          <cell r="H18" t="str">
            <v/>
          </cell>
          <cell r="J18" t="str">
            <v>OFF</v>
          </cell>
          <cell r="K18" t="str">
            <v>DR</v>
          </cell>
          <cell r="L18" t="str">
            <v>19</v>
          </cell>
          <cell r="M18">
            <v>49</v>
          </cell>
          <cell r="O18" t="str">
            <v>N</v>
          </cell>
          <cell r="P18" t="str">
            <v>N</v>
          </cell>
        </row>
        <row r="19">
          <cell r="G19" t="str">
            <v>U</v>
          </cell>
          <cell r="H19" t="str">
            <v>N</v>
          </cell>
          <cell r="J19" t="str">
            <v>ON</v>
          </cell>
          <cell r="K19" t="str">
            <v>DR</v>
          </cell>
          <cell r="L19" t="str">
            <v>01</v>
          </cell>
          <cell r="M19">
            <v>28</v>
          </cell>
          <cell r="O19" t="str">
            <v>N</v>
          </cell>
          <cell r="P19" t="str">
            <v>N</v>
          </cell>
        </row>
        <row r="20">
          <cell r="G20" t="str">
            <v>U</v>
          </cell>
          <cell r="H20" t="str">
            <v>N</v>
          </cell>
          <cell r="J20" t="str">
            <v>ON</v>
          </cell>
          <cell r="K20" t="str">
            <v>PASS</v>
          </cell>
          <cell r="L20" t="str">
            <v>19</v>
          </cell>
          <cell r="M20">
            <v>39</v>
          </cell>
          <cell r="O20" t="str">
            <v>Y</v>
          </cell>
          <cell r="P20" t="str">
            <v>Y</v>
          </cell>
        </row>
        <row r="21">
          <cell r="G21" t="str">
            <v>R</v>
          </cell>
          <cell r="H21" t="str">
            <v>X</v>
          </cell>
          <cell r="J21" t="str">
            <v>ON</v>
          </cell>
          <cell r="K21" t="str">
            <v>PASS</v>
          </cell>
          <cell r="L21" t="str">
            <v>01</v>
          </cell>
          <cell r="M21">
            <v>14</v>
          </cell>
          <cell r="O21" t="str">
            <v>Y</v>
          </cell>
          <cell r="P21" t="str">
            <v>Y</v>
          </cell>
        </row>
        <row r="22">
          <cell r="G22" t="str">
            <v>R</v>
          </cell>
          <cell r="H22" t="str">
            <v>X</v>
          </cell>
          <cell r="J22" t="str">
            <v>ON</v>
          </cell>
          <cell r="K22" t="str">
            <v>DR</v>
          </cell>
          <cell r="L22" t="str">
            <v>01</v>
          </cell>
          <cell r="M22">
            <v>53</v>
          </cell>
          <cell r="O22" t="str">
            <v>Y</v>
          </cell>
          <cell r="P22" t="str">
            <v>Y</v>
          </cell>
        </row>
        <row r="23">
          <cell r="G23" t="str">
            <v>R</v>
          </cell>
          <cell r="H23" t="str">
            <v>N</v>
          </cell>
          <cell r="J23" t="str">
            <v>ON</v>
          </cell>
          <cell r="K23" t="str">
            <v>DR</v>
          </cell>
          <cell r="L23" t="str">
            <v>01</v>
          </cell>
          <cell r="M23">
            <v>32</v>
          </cell>
          <cell r="O23" t="str">
            <v>Y</v>
          </cell>
          <cell r="P23" t="str">
            <v>N</v>
          </cell>
        </row>
        <row r="24">
          <cell r="G24" t="str">
            <v>U</v>
          </cell>
          <cell r="H24" t="str">
            <v>N</v>
          </cell>
          <cell r="J24" t="str">
            <v>OFF</v>
          </cell>
          <cell r="K24" t="str">
            <v>DR</v>
          </cell>
          <cell r="L24" t="str">
            <v>19</v>
          </cell>
          <cell r="M24">
            <v>91</v>
          </cell>
          <cell r="O24" t="str">
            <v>N</v>
          </cell>
          <cell r="P24" t="str">
            <v>N</v>
          </cell>
        </row>
        <row r="25">
          <cell r="G25" t="str">
            <v>U</v>
          </cell>
          <cell r="H25" t="str">
            <v>X</v>
          </cell>
          <cell r="J25" t="str">
            <v>ON</v>
          </cell>
          <cell r="K25" t="str">
            <v>DR</v>
          </cell>
          <cell r="L25" t="str">
            <v>01</v>
          </cell>
          <cell r="M25">
            <v>48</v>
          </cell>
          <cell r="O25" t="str">
            <v>N</v>
          </cell>
          <cell r="P25" t="str">
            <v>N</v>
          </cell>
        </row>
        <row r="26">
          <cell r="G26" t="str">
            <v>R</v>
          </cell>
          <cell r="H26" t="str">
            <v>Y</v>
          </cell>
          <cell r="J26" t="str">
            <v>ON</v>
          </cell>
          <cell r="K26" t="str">
            <v>PED</v>
          </cell>
          <cell r="L26" t="str">
            <v>01</v>
          </cell>
          <cell r="M26">
            <v>57</v>
          </cell>
          <cell r="O26" t="str">
            <v>N</v>
          </cell>
          <cell r="P26" t="str">
            <v>N</v>
          </cell>
        </row>
        <row r="27">
          <cell r="G27" t="str">
            <v>R</v>
          </cell>
          <cell r="H27" t="str">
            <v>Y</v>
          </cell>
          <cell r="J27" t="str">
            <v>ON</v>
          </cell>
          <cell r="K27" t="str">
            <v>DR</v>
          </cell>
          <cell r="L27" t="str">
            <v>03</v>
          </cell>
          <cell r="M27">
            <v>60</v>
          </cell>
          <cell r="O27" t="str">
            <v>Y</v>
          </cell>
          <cell r="P27" t="str">
            <v>N</v>
          </cell>
        </row>
        <row r="28">
          <cell r="G28" t="str">
            <v>U</v>
          </cell>
          <cell r="H28" t="str">
            <v>N</v>
          </cell>
          <cell r="J28" t="str">
            <v>ON</v>
          </cell>
          <cell r="K28" t="str">
            <v>DR</v>
          </cell>
          <cell r="L28" t="str">
            <v>10</v>
          </cell>
          <cell r="M28">
            <v>26</v>
          </cell>
          <cell r="O28" t="str">
            <v>Y</v>
          </cell>
          <cell r="P28" t="str">
            <v>N</v>
          </cell>
        </row>
        <row r="29">
          <cell r="G29" t="str">
            <v>U</v>
          </cell>
          <cell r="H29" t="str">
            <v>X</v>
          </cell>
          <cell r="J29" t="str">
            <v>ON</v>
          </cell>
          <cell r="K29" t="str">
            <v>PED</v>
          </cell>
          <cell r="L29" t="str">
            <v>03</v>
          </cell>
          <cell r="M29">
            <v>25</v>
          </cell>
          <cell r="O29" t="str">
            <v>N</v>
          </cell>
          <cell r="P29" t="str">
            <v>N</v>
          </cell>
        </row>
        <row r="30">
          <cell r="G30" t="str">
            <v>R</v>
          </cell>
          <cell r="H30" t="str">
            <v>N</v>
          </cell>
          <cell r="J30" t="str">
            <v>ON</v>
          </cell>
          <cell r="K30" t="str">
            <v>DR</v>
          </cell>
          <cell r="L30" t="str">
            <v>23</v>
          </cell>
          <cell r="M30">
            <v>66</v>
          </cell>
          <cell r="O30" t="str">
            <v>N</v>
          </cell>
          <cell r="P30" t="str">
            <v>Y</v>
          </cell>
        </row>
        <row r="31">
          <cell r="G31" t="str">
            <v>U</v>
          </cell>
          <cell r="H31" t="str">
            <v>X</v>
          </cell>
          <cell r="J31" t="str">
            <v>ON</v>
          </cell>
          <cell r="K31" t="str">
            <v>PED</v>
          </cell>
          <cell r="L31" t="str">
            <v>01</v>
          </cell>
          <cell r="M31">
            <v>2</v>
          </cell>
          <cell r="O31" t="str">
            <v>N</v>
          </cell>
          <cell r="P31" t="str">
            <v>N</v>
          </cell>
        </row>
        <row r="32">
          <cell r="G32" t="str">
            <v>U</v>
          </cell>
          <cell r="H32" t="str">
            <v>Y</v>
          </cell>
          <cell r="J32" t="str">
            <v>ON</v>
          </cell>
          <cell r="K32" t="str">
            <v>DR</v>
          </cell>
          <cell r="L32" t="str">
            <v>01</v>
          </cell>
          <cell r="M32">
            <v>25</v>
          </cell>
          <cell r="O32" t="str">
            <v>N</v>
          </cell>
          <cell r="P32" t="str">
            <v>N</v>
          </cell>
        </row>
        <row r="33">
          <cell r="G33" t="str">
            <v>U</v>
          </cell>
          <cell r="H33" t="str">
            <v>Y</v>
          </cell>
          <cell r="J33" t="str">
            <v>ON</v>
          </cell>
          <cell r="K33" t="str">
            <v>DR</v>
          </cell>
          <cell r="L33" t="str">
            <v>11</v>
          </cell>
          <cell r="M33">
            <v>37</v>
          </cell>
          <cell r="O33" t="str">
            <v>N</v>
          </cell>
          <cell r="P33" t="str">
            <v>N</v>
          </cell>
        </row>
        <row r="34">
          <cell r="G34" t="str">
            <v>R</v>
          </cell>
          <cell r="H34" t="str">
            <v>Y</v>
          </cell>
          <cell r="J34" t="str">
            <v>OFF</v>
          </cell>
          <cell r="K34" t="str">
            <v>DR</v>
          </cell>
          <cell r="L34" t="str">
            <v>11</v>
          </cell>
          <cell r="M34">
            <v>48</v>
          </cell>
          <cell r="O34" t="str">
            <v>Y</v>
          </cell>
          <cell r="P34" t="str">
            <v>N</v>
          </cell>
        </row>
        <row r="35">
          <cell r="G35" t="str">
            <v>R</v>
          </cell>
          <cell r="H35" t="str">
            <v>X</v>
          </cell>
          <cell r="J35" t="str">
            <v>ON</v>
          </cell>
          <cell r="K35" t="str">
            <v>DR</v>
          </cell>
          <cell r="L35" t="str">
            <v>01</v>
          </cell>
          <cell r="M35">
            <v>30</v>
          </cell>
          <cell r="O35" t="str">
            <v>Y</v>
          </cell>
          <cell r="P35" t="str">
            <v>N</v>
          </cell>
        </row>
        <row r="36">
          <cell r="G36" t="str">
            <v>U</v>
          </cell>
          <cell r="H36" t="str">
            <v>N</v>
          </cell>
          <cell r="J36" t="str">
            <v>ON</v>
          </cell>
          <cell r="K36" t="str">
            <v>DR</v>
          </cell>
          <cell r="L36" t="str">
            <v>01</v>
          </cell>
          <cell r="M36">
            <v>58</v>
          </cell>
          <cell r="O36" t="str">
            <v>U</v>
          </cell>
          <cell r="P36" t="str">
            <v>N</v>
          </cell>
        </row>
        <row r="37">
          <cell r="G37" t="str">
            <v>U</v>
          </cell>
          <cell r="H37" t="str">
            <v>X</v>
          </cell>
          <cell r="J37" t="str">
            <v>ON</v>
          </cell>
          <cell r="K37" t="str">
            <v>DR</v>
          </cell>
          <cell r="L37" t="str">
            <v>01</v>
          </cell>
          <cell r="M37">
            <v>21</v>
          </cell>
          <cell r="O37" t="str">
            <v>N</v>
          </cell>
          <cell r="P37" t="str">
            <v>N</v>
          </cell>
        </row>
        <row r="38">
          <cell r="G38" t="str">
            <v>R</v>
          </cell>
          <cell r="H38" t="str">
            <v>Y</v>
          </cell>
          <cell r="J38" t="str">
            <v>OFF</v>
          </cell>
          <cell r="K38" t="str">
            <v>DR</v>
          </cell>
          <cell r="L38" t="str">
            <v>01</v>
          </cell>
          <cell r="M38">
            <v>27</v>
          </cell>
          <cell r="O38" t="str">
            <v>N</v>
          </cell>
          <cell r="P38" t="str">
            <v>N</v>
          </cell>
        </row>
        <row r="39">
          <cell r="G39" t="str">
            <v>R</v>
          </cell>
          <cell r="H39" t="str">
            <v>N</v>
          </cell>
          <cell r="J39" t="str">
            <v>OFF</v>
          </cell>
          <cell r="K39" t="str">
            <v>DR</v>
          </cell>
          <cell r="L39" t="str">
            <v>01</v>
          </cell>
          <cell r="M39">
            <v>61</v>
          </cell>
          <cell r="O39" t="str">
            <v>N</v>
          </cell>
          <cell r="P39" t="str">
            <v>N</v>
          </cell>
        </row>
        <row r="40">
          <cell r="G40" t="str">
            <v>U</v>
          </cell>
          <cell r="H40" t="str">
            <v>N</v>
          </cell>
          <cell r="J40" t="str">
            <v>OFF</v>
          </cell>
          <cell r="K40" t="str">
            <v>PASS</v>
          </cell>
          <cell r="L40" t="str">
            <v>01</v>
          </cell>
          <cell r="M40">
            <v>65</v>
          </cell>
          <cell r="O40" t="str">
            <v>Y</v>
          </cell>
          <cell r="P40" t="str">
            <v>N</v>
          </cell>
        </row>
        <row r="41">
          <cell r="G41" t="str">
            <v>U</v>
          </cell>
          <cell r="H41" t="str">
            <v>X</v>
          </cell>
          <cell r="J41" t="str">
            <v>ON</v>
          </cell>
          <cell r="K41" t="str">
            <v>PED</v>
          </cell>
          <cell r="L41" t="str">
            <v>19</v>
          </cell>
          <cell r="M41">
            <v>35</v>
          </cell>
          <cell r="O41" t="str">
            <v>N</v>
          </cell>
          <cell r="P41" t="str">
            <v>N</v>
          </cell>
        </row>
        <row r="42">
          <cell r="G42" t="str">
            <v>R</v>
          </cell>
          <cell r="H42" t="str">
            <v>N</v>
          </cell>
          <cell r="J42" t="str">
            <v>OFF</v>
          </cell>
          <cell r="K42" t="str">
            <v>DR</v>
          </cell>
          <cell r="L42" t="str">
            <v>01</v>
          </cell>
          <cell r="M42">
            <v>19</v>
          </cell>
          <cell r="O42" t="str">
            <v>N</v>
          </cell>
          <cell r="P42" t="str">
            <v>N</v>
          </cell>
        </row>
        <row r="43">
          <cell r="G43" t="str">
            <v>R</v>
          </cell>
          <cell r="H43" t="str">
            <v>X</v>
          </cell>
          <cell r="J43" t="str">
            <v>ON</v>
          </cell>
          <cell r="K43" t="str">
            <v>DR</v>
          </cell>
          <cell r="L43" t="str">
            <v>01</v>
          </cell>
          <cell r="M43">
            <v>79</v>
          </cell>
          <cell r="O43" t="str">
            <v>N</v>
          </cell>
          <cell r="P43" t="str">
            <v>N</v>
          </cell>
        </row>
        <row r="44">
          <cell r="G44" t="str">
            <v>R</v>
          </cell>
          <cell r="H44" t="str">
            <v>X</v>
          </cell>
          <cell r="J44" t="str">
            <v>ON</v>
          </cell>
          <cell r="K44" t="str">
            <v>DR</v>
          </cell>
          <cell r="L44" t="str">
            <v>01</v>
          </cell>
          <cell r="M44">
            <v>57</v>
          </cell>
          <cell r="O44" t="str">
            <v>N</v>
          </cell>
          <cell r="P44" t="str">
            <v>N</v>
          </cell>
        </row>
        <row r="45">
          <cell r="G45" t="str">
            <v>U</v>
          </cell>
          <cell r="H45" t="str">
            <v>X</v>
          </cell>
          <cell r="J45" t="str">
            <v>ON</v>
          </cell>
          <cell r="K45" t="str">
            <v>DR</v>
          </cell>
          <cell r="L45" t="str">
            <v>01</v>
          </cell>
          <cell r="M45">
            <v>34</v>
          </cell>
          <cell r="O45" t="str">
            <v>N</v>
          </cell>
          <cell r="P45" t="str">
            <v>N</v>
          </cell>
        </row>
        <row r="46">
          <cell r="G46" t="str">
            <v>R</v>
          </cell>
          <cell r="H46" t="str">
            <v>N</v>
          </cell>
          <cell r="J46" t="str">
            <v>ON</v>
          </cell>
          <cell r="K46" t="str">
            <v>DR</v>
          </cell>
          <cell r="L46" t="str">
            <v>03</v>
          </cell>
          <cell r="M46">
            <v>29</v>
          </cell>
          <cell r="O46" t="str">
            <v>Y</v>
          </cell>
          <cell r="P46" t="str">
            <v>Y</v>
          </cell>
        </row>
        <row r="47">
          <cell r="G47" t="str">
            <v>R</v>
          </cell>
          <cell r="H47" t="str">
            <v>N</v>
          </cell>
          <cell r="J47" t="str">
            <v>ON</v>
          </cell>
          <cell r="K47" t="str">
            <v>PASS</v>
          </cell>
          <cell r="L47" t="str">
            <v>01</v>
          </cell>
          <cell r="M47">
            <v>50</v>
          </cell>
          <cell r="O47" t="str">
            <v>N</v>
          </cell>
          <cell r="P47" t="str">
            <v>N</v>
          </cell>
        </row>
        <row r="48">
          <cell r="G48" t="str">
            <v>R</v>
          </cell>
          <cell r="H48" t="str">
            <v>N</v>
          </cell>
          <cell r="J48" t="str">
            <v>ON</v>
          </cell>
          <cell r="K48" t="str">
            <v>DR</v>
          </cell>
          <cell r="L48" t="str">
            <v>01</v>
          </cell>
          <cell r="M48">
            <v>71</v>
          </cell>
          <cell r="O48" t="str">
            <v>Y</v>
          </cell>
          <cell r="P48" t="str">
            <v>N</v>
          </cell>
        </row>
        <row r="49">
          <cell r="G49" t="str">
            <v>R</v>
          </cell>
          <cell r="H49" t="str">
            <v>Y</v>
          </cell>
          <cell r="J49" t="str">
            <v>OFF</v>
          </cell>
          <cell r="K49" t="str">
            <v>DR</v>
          </cell>
          <cell r="L49" t="str">
            <v>19</v>
          </cell>
          <cell r="M49">
            <v>28</v>
          </cell>
          <cell r="O49" t="str">
            <v>N</v>
          </cell>
          <cell r="P49" t="str">
            <v>N</v>
          </cell>
        </row>
        <row r="50">
          <cell r="G50" t="str">
            <v>R</v>
          </cell>
          <cell r="H50" t="str">
            <v>X</v>
          </cell>
          <cell r="J50" t="str">
            <v>ON</v>
          </cell>
          <cell r="K50" t="str">
            <v>PED</v>
          </cell>
          <cell r="L50" t="str">
            <v>19</v>
          </cell>
          <cell r="M50">
            <v>33</v>
          </cell>
          <cell r="O50" t="str">
            <v>N</v>
          </cell>
          <cell r="P50" t="str">
            <v>N</v>
          </cell>
        </row>
        <row r="51">
          <cell r="G51" t="str">
            <v>U</v>
          </cell>
          <cell r="H51" t="str">
            <v>N</v>
          </cell>
          <cell r="J51" t="str">
            <v>OFF</v>
          </cell>
          <cell r="K51" t="str">
            <v>DR</v>
          </cell>
          <cell r="L51" t="str">
            <v>19</v>
          </cell>
          <cell r="M51">
            <v>25</v>
          </cell>
          <cell r="O51" t="str">
            <v>U</v>
          </cell>
          <cell r="P51" t="str">
            <v>N</v>
          </cell>
        </row>
        <row r="52">
          <cell r="G52" t="str">
            <v>R</v>
          </cell>
          <cell r="H52" t="str">
            <v>Y</v>
          </cell>
          <cell r="J52" t="str">
            <v>OFF</v>
          </cell>
          <cell r="K52" t="str">
            <v>DR</v>
          </cell>
          <cell r="L52" t="str">
            <v>19</v>
          </cell>
          <cell r="M52">
            <v>64</v>
          </cell>
          <cell r="O52" t="str">
            <v>Y</v>
          </cell>
          <cell r="P52" t="str">
            <v>N</v>
          </cell>
        </row>
        <row r="53">
          <cell r="G53" t="str">
            <v>R</v>
          </cell>
          <cell r="H53" t="str">
            <v>X</v>
          </cell>
          <cell r="J53" t="str">
            <v>OFF</v>
          </cell>
          <cell r="K53" t="str">
            <v>DR</v>
          </cell>
          <cell r="L53" t="str">
            <v>01</v>
          </cell>
          <cell r="M53">
            <v>26</v>
          </cell>
          <cell r="O53" t="str">
            <v>N</v>
          </cell>
          <cell r="P53" t="str">
            <v>N</v>
          </cell>
        </row>
        <row r="54">
          <cell r="G54" t="str">
            <v>R</v>
          </cell>
          <cell r="H54" t="str">
            <v>X</v>
          </cell>
          <cell r="J54" t="str">
            <v>OFF</v>
          </cell>
          <cell r="K54" t="str">
            <v>DR</v>
          </cell>
          <cell r="L54" t="str">
            <v>03</v>
          </cell>
          <cell r="M54">
            <v>54</v>
          </cell>
          <cell r="O54" t="str">
            <v>U</v>
          </cell>
          <cell r="P54" t="str">
            <v>N</v>
          </cell>
        </row>
        <row r="55">
          <cell r="G55" t="str">
            <v>R</v>
          </cell>
          <cell r="H55" t="str">
            <v>Y</v>
          </cell>
          <cell r="J55" t="str">
            <v>OFF</v>
          </cell>
          <cell r="K55" t="str">
            <v>DR</v>
          </cell>
          <cell r="L55" t="str">
            <v>03</v>
          </cell>
          <cell r="M55">
            <v>38</v>
          </cell>
          <cell r="O55" t="str">
            <v>N</v>
          </cell>
          <cell r="P55" t="str">
            <v>N</v>
          </cell>
        </row>
        <row r="56">
          <cell r="G56" t="str">
            <v>R</v>
          </cell>
          <cell r="H56" t="str">
            <v>Y</v>
          </cell>
          <cell r="J56" t="str">
            <v>ON</v>
          </cell>
          <cell r="K56" t="str">
            <v>DR</v>
          </cell>
          <cell r="L56" t="str">
            <v>17</v>
          </cell>
          <cell r="M56">
            <v>49</v>
          </cell>
          <cell r="O56" t="str">
            <v>U</v>
          </cell>
          <cell r="P56" t="str">
            <v>N</v>
          </cell>
        </row>
        <row r="57">
          <cell r="G57" t="str">
            <v>R</v>
          </cell>
          <cell r="H57" t="str">
            <v>N</v>
          </cell>
          <cell r="J57" t="str">
            <v>ON</v>
          </cell>
          <cell r="K57" t="str">
            <v>DR</v>
          </cell>
          <cell r="L57" t="str">
            <v>01</v>
          </cell>
          <cell r="M57">
            <v>19</v>
          </cell>
          <cell r="O57" t="str">
            <v>Y</v>
          </cell>
          <cell r="P57" t="str">
            <v>Y</v>
          </cell>
        </row>
        <row r="58">
          <cell r="G58" t="str">
            <v>R</v>
          </cell>
          <cell r="H58" t="str">
            <v>N</v>
          </cell>
          <cell r="J58" t="str">
            <v>ON</v>
          </cell>
          <cell r="K58" t="str">
            <v>DR</v>
          </cell>
          <cell r="L58" t="str">
            <v>01</v>
          </cell>
          <cell r="M58">
            <v>28</v>
          </cell>
          <cell r="O58" t="str">
            <v>U</v>
          </cell>
          <cell r="P58" t="str">
            <v>N</v>
          </cell>
        </row>
        <row r="59">
          <cell r="G59" t="str">
            <v>R</v>
          </cell>
          <cell r="H59" t="str">
            <v>Y</v>
          </cell>
          <cell r="J59" t="str">
            <v>ON</v>
          </cell>
          <cell r="K59" t="str">
            <v>DR</v>
          </cell>
          <cell r="L59" t="str">
            <v>01</v>
          </cell>
          <cell r="M59">
            <v>37</v>
          </cell>
          <cell r="O59" t="str">
            <v>N</v>
          </cell>
          <cell r="P59" t="str">
            <v>Y</v>
          </cell>
        </row>
        <row r="60">
          <cell r="G60" t="str">
            <v>U</v>
          </cell>
          <cell r="H60" t="str">
            <v>Y</v>
          </cell>
          <cell r="J60" t="str">
            <v>OFF</v>
          </cell>
          <cell r="K60" t="str">
            <v>DR</v>
          </cell>
          <cell r="L60" t="str">
            <v>01</v>
          </cell>
          <cell r="M60">
            <v>25</v>
          </cell>
          <cell r="O60" t="str">
            <v>Y</v>
          </cell>
          <cell r="P60" t="str">
            <v>N</v>
          </cell>
        </row>
        <row r="61">
          <cell r="G61" t="str">
            <v>U</v>
          </cell>
          <cell r="H61" t="str">
            <v>N</v>
          </cell>
          <cell r="J61" t="str">
            <v>ON</v>
          </cell>
          <cell r="K61" t="str">
            <v>PED</v>
          </cell>
          <cell r="L61" t="str">
            <v>01</v>
          </cell>
          <cell r="M61">
            <v>55</v>
          </cell>
          <cell r="O61" t="str">
            <v>N</v>
          </cell>
          <cell r="P61" t="str">
            <v>N</v>
          </cell>
        </row>
        <row r="62">
          <cell r="G62" t="str">
            <v>U</v>
          </cell>
          <cell r="H62" t="str">
            <v>Y</v>
          </cell>
          <cell r="J62" t="str">
            <v>OFF</v>
          </cell>
          <cell r="K62" t="str">
            <v>DR</v>
          </cell>
          <cell r="L62" t="str">
            <v>01</v>
          </cell>
          <cell r="M62">
            <v>30</v>
          </cell>
          <cell r="O62" t="str">
            <v>N</v>
          </cell>
          <cell r="P62" t="str">
            <v>N</v>
          </cell>
        </row>
        <row r="63">
          <cell r="G63" t="str">
            <v>R</v>
          </cell>
          <cell r="H63" t="str">
            <v>N</v>
          </cell>
          <cell r="J63" t="str">
            <v>ON</v>
          </cell>
          <cell r="K63" t="str">
            <v>DR</v>
          </cell>
          <cell r="L63" t="str">
            <v>03</v>
          </cell>
          <cell r="M63">
            <v>58</v>
          </cell>
          <cell r="O63" t="str">
            <v>Y</v>
          </cell>
          <cell r="P63" t="str">
            <v>Y</v>
          </cell>
        </row>
        <row r="64">
          <cell r="G64" t="str">
            <v>U</v>
          </cell>
          <cell r="H64" t="str">
            <v>N</v>
          </cell>
          <cell r="J64" t="str">
            <v>ON</v>
          </cell>
          <cell r="K64" t="str">
            <v>PED</v>
          </cell>
          <cell r="L64" t="str">
            <v>19</v>
          </cell>
          <cell r="M64">
            <v>68</v>
          </cell>
          <cell r="O64" t="str">
            <v>N</v>
          </cell>
          <cell r="P64" t="str">
            <v>N</v>
          </cell>
        </row>
        <row r="65">
          <cell r="G65" t="str">
            <v>U</v>
          </cell>
          <cell r="H65" t="str">
            <v>N</v>
          </cell>
          <cell r="J65" t="str">
            <v>ON</v>
          </cell>
          <cell r="K65" t="str">
            <v>PED</v>
          </cell>
          <cell r="L65" t="str">
            <v>19</v>
          </cell>
          <cell r="M65">
            <v>49</v>
          </cell>
          <cell r="O65" t="str">
            <v>N</v>
          </cell>
          <cell r="P65" t="str">
            <v>N</v>
          </cell>
        </row>
        <row r="66">
          <cell r="G66" t="str">
            <v>R</v>
          </cell>
          <cell r="H66" t="str">
            <v>X</v>
          </cell>
          <cell r="J66" t="str">
            <v>ON</v>
          </cell>
          <cell r="K66" t="str">
            <v>PASS</v>
          </cell>
          <cell r="L66" t="str">
            <v>01</v>
          </cell>
          <cell r="M66">
            <v>22</v>
          </cell>
          <cell r="O66" t="str">
            <v>N</v>
          </cell>
          <cell r="P66" t="str">
            <v>Y</v>
          </cell>
        </row>
        <row r="67">
          <cell r="G67" t="str">
            <v>R</v>
          </cell>
          <cell r="H67" t="str">
            <v>X</v>
          </cell>
          <cell r="J67" t="str">
            <v>ON</v>
          </cell>
          <cell r="K67" t="str">
            <v>DR</v>
          </cell>
          <cell r="L67" t="str">
            <v>01</v>
          </cell>
          <cell r="M67">
            <v>51</v>
          </cell>
          <cell r="O67" t="str">
            <v>Y</v>
          </cell>
          <cell r="P67" t="str">
            <v>N</v>
          </cell>
        </row>
        <row r="68">
          <cell r="G68" t="str">
            <v>U</v>
          </cell>
          <cell r="H68" t="str">
            <v>X</v>
          </cell>
          <cell r="J68" t="str">
            <v>ON</v>
          </cell>
          <cell r="K68" t="str">
            <v>PED</v>
          </cell>
          <cell r="L68" t="str">
            <v>03</v>
          </cell>
          <cell r="M68">
            <v>61</v>
          </cell>
          <cell r="O68" t="str">
            <v>N</v>
          </cell>
          <cell r="P68" t="str">
            <v>N</v>
          </cell>
        </row>
        <row r="69">
          <cell r="G69" t="str">
            <v>U</v>
          </cell>
          <cell r="H69" t="str">
            <v>X</v>
          </cell>
          <cell r="J69" t="str">
            <v>ON</v>
          </cell>
          <cell r="K69" t="str">
            <v>DR</v>
          </cell>
          <cell r="L69" t="str">
            <v>10</v>
          </cell>
          <cell r="M69">
            <v>35</v>
          </cell>
          <cell r="O69" t="str">
            <v>N</v>
          </cell>
          <cell r="P69" t="str">
            <v>N</v>
          </cell>
        </row>
        <row r="70">
          <cell r="G70" t="str">
            <v>R</v>
          </cell>
          <cell r="H70" t="str">
            <v>N</v>
          </cell>
          <cell r="J70" t="str">
            <v>OFF</v>
          </cell>
          <cell r="K70" t="str">
            <v>DR</v>
          </cell>
          <cell r="L70" t="str">
            <v>01</v>
          </cell>
          <cell r="M70">
            <v>62</v>
          </cell>
          <cell r="O70" t="str">
            <v>N</v>
          </cell>
          <cell r="P70" t="str">
            <v>N</v>
          </cell>
        </row>
        <row r="71">
          <cell r="G71" t="str">
            <v>R</v>
          </cell>
          <cell r="H71" t="str">
            <v>X</v>
          </cell>
          <cell r="J71" t="str">
            <v>OFF</v>
          </cell>
          <cell r="K71" t="str">
            <v>PED</v>
          </cell>
          <cell r="L71" t="str">
            <v>01</v>
          </cell>
          <cell r="M71">
            <v>23</v>
          </cell>
          <cell r="O71" t="str">
            <v>N</v>
          </cell>
          <cell r="P71" t="str">
            <v>N</v>
          </cell>
        </row>
        <row r="72">
          <cell r="G72" t="str">
            <v>R</v>
          </cell>
          <cell r="H72" t="str">
            <v>N</v>
          </cell>
          <cell r="J72" t="str">
            <v>ON</v>
          </cell>
          <cell r="K72" t="str">
            <v>DR</v>
          </cell>
          <cell r="L72" t="str">
            <v>01</v>
          </cell>
          <cell r="M72">
            <v>23</v>
          </cell>
          <cell r="O72" t="str">
            <v>N</v>
          </cell>
          <cell r="P72" t="str">
            <v>N</v>
          </cell>
        </row>
        <row r="73">
          <cell r="G73" t="str">
            <v>R</v>
          </cell>
          <cell r="H73" t="str">
            <v>X</v>
          </cell>
          <cell r="J73" t="str">
            <v>ON</v>
          </cell>
          <cell r="K73" t="str">
            <v>DR</v>
          </cell>
          <cell r="L73" t="str">
            <v>01</v>
          </cell>
          <cell r="M73">
            <v>90</v>
          </cell>
          <cell r="O73" t="str">
            <v>U</v>
          </cell>
          <cell r="P73" t="str">
            <v>Y</v>
          </cell>
        </row>
        <row r="74">
          <cell r="G74" t="str">
            <v>R</v>
          </cell>
          <cell r="H74" t="str">
            <v>X</v>
          </cell>
          <cell r="J74" t="str">
            <v>OFF</v>
          </cell>
          <cell r="K74" t="str">
            <v>DR</v>
          </cell>
          <cell r="L74" t="str">
            <v>01</v>
          </cell>
          <cell r="M74">
            <v>47</v>
          </cell>
          <cell r="O74" t="str">
            <v>Y</v>
          </cell>
          <cell r="P74" t="str">
            <v>N</v>
          </cell>
        </row>
        <row r="75">
          <cell r="G75" t="str">
            <v>R</v>
          </cell>
          <cell r="H75" t="str">
            <v>N</v>
          </cell>
          <cell r="J75" t="str">
            <v>ON</v>
          </cell>
          <cell r="K75" t="str">
            <v>DR</v>
          </cell>
          <cell r="L75" t="str">
            <v>03</v>
          </cell>
          <cell r="M75">
            <v>30</v>
          </cell>
          <cell r="O75" t="str">
            <v>N</v>
          </cell>
          <cell r="P75" t="str">
            <v>N</v>
          </cell>
        </row>
        <row r="76">
          <cell r="G76" t="str">
            <v>R</v>
          </cell>
          <cell r="H76" t="str">
            <v>N</v>
          </cell>
          <cell r="J76" t="str">
            <v>ON</v>
          </cell>
          <cell r="K76" t="str">
            <v>DR</v>
          </cell>
          <cell r="L76" t="str">
            <v>01</v>
          </cell>
          <cell r="M76">
            <v>59</v>
          </cell>
          <cell r="O76" t="str">
            <v>N</v>
          </cell>
          <cell r="P76" t="str">
            <v>N</v>
          </cell>
        </row>
        <row r="77">
          <cell r="G77" t="str">
            <v>R</v>
          </cell>
          <cell r="H77" t="str">
            <v>N</v>
          </cell>
          <cell r="J77" t="str">
            <v>ON</v>
          </cell>
          <cell r="K77" t="str">
            <v>PASS</v>
          </cell>
          <cell r="L77" t="str">
            <v>01</v>
          </cell>
          <cell r="M77">
            <v>19</v>
          </cell>
          <cell r="O77" t="str">
            <v>Y</v>
          </cell>
          <cell r="P77" t="str">
            <v>Y</v>
          </cell>
        </row>
        <row r="78">
          <cell r="G78" t="str">
            <v>R</v>
          </cell>
          <cell r="H78" t="str">
            <v>N</v>
          </cell>
          <cell r="J78" t="str">
            <v>ON</v>
          </cell>
          <cell r="K78" t="str">
            <v>PASS</v>
          </cell>
          <cell r="L78" t="str">
            <v>01</v>
          </cell>
          <cell r="M78">
            <v>21</v>
          </cell>
          <cell r="O78" t="str">
            <v>Y</v>
          </cell>
          <cell r="P78" t="str">
            <v>Y</v>
          </cell>
        </row>
        <row r="79">
          <cell r="G79" t="str">
            <v>U</v>
          </cell>
          <cell r="H79" t="str">
            <v>X</v>
          </cell>
          <cell r="J79" t="str">
            <v>OFF</v>
          </cell>
          <cell r="K79" t="str">
            <v>DR</v>
          </cell>
          <cell r="L79" t="str">
            <v>19</v>
          </cell>
          <cell r="M79">
            <v>72</v>
          </cell>
          <cell r="O79" t="str">
            <v>N</v>
          </cell>
          <cell r="P79" t="str">
            <v>N</v>
          </cell>
        </row>
        <row r="80">
          <cell r="G80" t="str">
            <v>U</v>
          </cell>
          <cell r="H80" t="str">
            <v>N</v>
          </cell>
          <cell r="J80" t="str">
            <v>ON</v>
          </cell>
          <cell r="K80" t="str">
            <v>PED</v>
          </cell>
          <cell r="L80" t="str">
            <v>03</v>
          </cell>
          <cell r="M80">
            <v>65</v>
          </cell>
          <cell r="O80" t="str">
            <v>N</v>
          </cell>
          <cell r="P80" t="str">
            <v>N</v>
          </cell>
        </row>
        <row r="81">
          <cell r="G81" t="str">
            <v>U</v>
          </cell>
          <cell r="H81" t="str">
            <v>Y</v>
          </cell>
          <cell r="J81" t="str">
            <v>ON</v>
          </cell>
          <cell r="K81" t="str">
            <v>PED</v>
          </cell>
          <cell r="L81" t="str">
            <v>01</v>
          </cell>
          <cell r="M81">
            <v>56</v>
          </cell>
          <cell r="O81" t="str">
            <v>N</v>
          </cell>
          <cell r="P81" t="str">
            <v>N</v>
          </cell>
        </row>
        <row r="82">
          <cell r="G82" t="str">
            <v>R</v>
          </cell>
          <cell r="H82" t="str">
            <v>Y</v>
          </cell>
          <cell r="J82" t="str">
            <v>ON</v>
          </cell>
          <cell r="K82" t="str">
            <v>PED</v>
          </cell>
          <cell r="L82" t="str">
            <v>19</v>
          </cell>
          <cell r="M82">
            <v>65</v>
          </cell>
          <cell r="O82" t="str">
            <v>N</v>
          </cell>
          <cell r="P82" t="str">
            <v>N</v>
          </cell>
        </row>
        <row r="83">
          <cell r="G83" t="str">
            <v>R</v>
          </cell>
          <cell r="H83" t="str">
            <v>N</v>
          </cell>
          <cell r="J83" t="str">
            <v>OFF</v>
          </cell>
          <cell r="K83" t="str">
            <v>PASS</v>
          </cell>
          <cell r="L83" t="str">
            <v>03</v>
          </cell>
          <cell r="M83">
            <v>55</v>
          </cell>
          <cell r="O83" t="str">
            <v>N</v>
          </cell>
          <cell r="P83" t="str">
            <v>N</v>
          </cell>
        </row>
        <row r="84">
          <cell r="G84" t="str">
            <v>U</v>
          </cell>
          <cell r="H84" t="str">
            <v>N</v>
          </cell>
          <cell r="J84" t="str">
            <v>ON</v>
          </cell>
          <cell r="K84" t="str">
            <v>DR</v>
          </cell>
          <cell r="L84" t="str">
            <v>01</v>
          </cell>
          <cell r="M84">
            <v>84</v>
          </cell>
          <cell r="O84" t="str">
            <v>Y</v>
          </cell>
          <cell r="P84" t="str">
            <v>N</v>
          </cell>
        </row>
        <row r="85">
          <cell r="G85" t="str">
            <v>U</v>
          </cell>
          <cell r="H85" t="str">
            <v>N</v>
          </cell>
          <cell r="J85" t="str">
            <v>ON</v>
          </cell>
          <cell r="K85" t="str">
            <v>PASS</v>
          </cell>
          <cell r="L85" t="str">
            <v>01</v>
          </cell>
          <cell r="M85">
            <v>87</v>
          </cell>
          <cell r="O85" t="str">
            <v>Y</v>
          </cell>
          <cell r="P85" t="str">
            <v>N</v>
          </cell>
        </row>
        <row r="86">
          <cell r="G86" t="str">
            <v>R</v>
          </cell>
          <cell r="H86" t="str">
            <v>Y</v>
          </cell>
          <cell r="J86" t="str">
            <v>OFF</v>
          </cell>
          <cell r="K86" t="str">
            <v>DR</v>
          </cell>
          <cell r="L86" t="str">
            <v>01</v>
          </cell>
          <cell r="M86">
            <v>21</v>
          </cell>
          <cell r="O86" t="str">
            <v>N</v>
          </cell>
          <cell r="P86" t="str">
            <v>N</v>
          </cell>
        </row>
        <row r="87">
          <cell r="G87" t="str">
            <v>U</v>
          </cell>
          <cell r="H87" t="str">
            <v>N</v>
          </cell>
          <cell r="J87" t="str">
            <v>ON</v>
          </cell>
          <cell r="K87" t="str">
            <v>PED</v>
          </cell>
          <cell r="L87" t="str">
            <v>01</v>
          </cell>
          <cell r="M87">
            <v>29</v>
          </cell>
          <cell r="O87" t="str">
            <v>N</v>
          </cell>
          <cell r="P87" t="str">
            <v>N</v>
          </cell>
        </row>
        <row r="88">
          <cell r="G88" t="str">
            <v>R</v>
          </cell>
          <cell r="H88" t="str">
            <v>X</v>
          </cell>
          <cell r="J88" t="str">
            <v>ON</v>
          </cell>
          <cell r="K88" t="str">
            <v>DR</v>
          </cell>
          <cell r="L88" t="str">
            <v>01</v>
          </cell>
          <cell r="M88">
            <v>18</v>
          </cell>
          <cell r="O88" t="str">
            <v>N</v>
          </cell>
          <cell r="P88" t="str">
            <v>N</v>
          </cell>
        </row>
        <row r="89">
          <cell r="G89" t="str">
            <v>R</v>
          </cell>
          <cell r="H89" t="str">
            <v>X</v>
          </cell>
          <cell r="J89" t="str">
            <v>OFF</v>
          </cell>
          <cell r="K89" t="str">
            <v>DR</v>
          </cell>
          <cell r="L89" t="str">
            <v>03</v>
          </cell>
          <cell r="M89">
            <v>58</v>
          </cell>
          <cell r="O89" t="str">
            <v>N</v>
          </cell>
          <cell r="P89" t="str">
            <v>N</v>
          </cell>
        </row>
        <row r="90">
          <cell r="G90" t="str">
            <v>R</v>
          </cell>
          <cell r="H90" t="str">
            <v>Y</v>
          </cell>
          <cell r="J90" t="str">
            <v>OFF</v>
          </cell>
          <cell r="K90" t="str">
            <v>DR</v>
          </cell>
          <cell r="L90" t="str">
            <v>01</v>
          </cell>
          <cell r="M90">
            <v>23</v>
          </cell>
          <cell r="O90" t="str">
            <v>N</v>
          </cell>
          <cell r="P90" t="str">
            <v>N</v>
          </cell>
        </row>
        <row r="91">
          <cell r="G91" t="str">
            <v>R</v>
          </cell>
          <cell r="H91" t="str">
            <v>X</v>
          </cell>
          <cell r="J91" t="str">
            <v>ON</v>
          </cell>
          <cell r="K91" t="str">
            <v>PED</v>
          </cell>
          <cell r="L91" t="str">
            <v>01</v>
          </cell>
          <cell r="M91">
            <v>21</v>
          </cell>
          <cell r="O91" t="str">
            <v>N</v>
          </cell>
          <cell r="P91" t="str">
            <v>N</v>
          </cell>
        </row>
        <row r="92">
          <cell r="G92" t="str">
            <v>U</v>
          </cell>
          <cell r="H92" t="str">
            <v>X</v>
          </cell>
          <cell r="J92" t="str">
            <v>OFF</v>
          </cell>
          <cell r="K92" t="str">
            <v>PASS</v>
          </cell>
          <cell r="L92" t="str">
            <v>01</v>
          </cell>
          <cell r="M92">
            <v>24</v>
          </cell>
          <cell r="O92" t="str">
            <v>N</v>
          </cell>
          <cell r="P92" t="str">
            <v>N</v>
          </cell>
        </row>
        <row r="93">
          <cell r="G93" t="str">
            <v>U</v>
          </cell>
          <cell r="H93" t="str">
            <v>X</v>
          </cell>
          <cell r="J93" t="str">
            <v>ON</v>
          </cell>
          <cell r="K93" t="str">
            <v>DR</v>
          </cell>
          <cell r="L93" t="str">
            <v>01</v>
          </cell>
          <cell r="M93">
            <v>28</v>
          </cell>
          <cell r="O93" t="str">
            <v>U</v>
          </cell>
          <cell r="P93" t="str">
            <v>N</v>
          </cell>
        </row>
        <row r="94">
          <cell r="G94" t="str">
            <v>R</v>
          </cell>
          <cell r="H94" t="str">
            <v>X</v>
          </cell>
          <cell r="J94" t="str">
            <v>ON</v>
          </cell>
          <cell r="K94" t="str">
            <v>DR</v>
          </cell>
          <cell r="L94" t="str">
            <v>19</v>
          </cell>
          <cell r="M94">
            <v>20</v>
          </cell>
          <cell r="O94" t="str">
            <v>N</v>
          </cell>
          <cell r="P94" t="str">
            <v>Y</v>
          </cell>
        </row>
        <row r="95">
          <cell r="G95" t="str">
            <v>R</v>
          </cell>
          <cell r="H95" t="str">
            <v>Y</v>
          </cell>
          <cell r="J95" t="str">
            <v>OFF</v>
          </cell>
          <cell r="K95" t="str">
            <v>PASS</v>
          </cell>
          <cell r="L95" t="str">
            <v>01</v>
          </cell>
          <cell r="M95">
            <v>32</v>
          </cell>
          <cell r="O95" t="str">
            <v>Y</v>
          </cell>
          <cell r="P95" t="str">
            <v>N</v>
          </cell>
        </row>
        <row r="96">
          <cell r="G96" t="str">
            <v>R</v>
          </cell>
          <cell r="H96" t="str">
            <v>Y</v>
          </cell>
          <cell r="J96" t="str">
            <v>OFF</v>
          </cell>
          <cell r="K96" t="str">
            <v>PASS</v>
          </cell>
          <cell r="L96" t="str">
            <v>19</v>
          </cell>
          <cell r="M96">
            <v>28</v>
          </cell>
          <cell r="O96" t="str">
            <v>N</v>
          </cell>
          <cell r="P96" t="str">
            <v>N</v>
          </cell>
        </row>
        <row r="97">
          <cell r="G97" t="str">
            <v>R</v>
          </cell>
          <cell r="H97" t="str">
            <v>N</v>
          </cell>
          <cell r="J97" t="str">
            <v>ON</v>
          </cell>
          <cell r="K97" t="str">
            <v>PASS</v>
          </cell>
          <cell r="L97" t="str">
            <v>03</v>
          </cell>
          <cell r="M97">
            <v>73</v>
          </cell>
          <cell r="O97" t="str">
            <v>Y</v>
          </cell>
          <cell r="P97" t="str">
            <v>Y</v>
          </cell>
        </row>
        <row r="98">
          <cell r="G98" t="str">
            <v>U</v>
          </cell>
          <cell r="H98" t="str">
            <v>X</v>
          </cell>
          <cell r="J98" t="str">
            <v>ON</v>
          </cell>
          <cell r="K98" t="str">
            <v>DR</v>
          </cell>
          <cell r="L98" t="str">
            <v>01</v>
          </cell>
          <cell r="M98">
            <v>37</v>
          </cell>
          <cell r="O98" t="str">
            <v>Y</v>
          </cell>
          <cell r="P98" t="str">
            <v>N</v>
          </cell>
        </row>
        <row r="99">
          <cell r="G99" t="str">
            <v>R</v>
          </cell>
          <cell r="H99" t="str">
            <v>X</v>
          </cell>
          <cell r="J99" t="str">
            <v>OFF</v>
          </cell>
          <cell r="K99" t="str">
            <v>DR</v>
          </cell>
          <cell r="L99" t="str">
            <v>03</v>
          </cell>
          <cell r="M99">
            <v>41</v>
          </cell>
          <cell r="O99" t="str">
            <v>N</v>
          </cell>
          <cell r="P99" t="str">
            <v>N</v>
          </cell>
        </row>
        <row r="100">
          <cell r="G100" t="str">
            <v>U</v>
          </cell>
          <cell r="H100" t="str">
            <v>Y</v>
          </cell>
          <cell r="J100" t="str">
            <v>OFF</v>
          </cell>
          <cell r="K100" t="str">
            <v>PED</v>
          </cell>
          <cell r="L100" t="str">
            <v>19</v>
          </cell>
          <cell r="M100">
            <v>43</v>
          </cell>
          <cell r="O100" t="str">
            <v>N</v>
          </cell>
          <cell r="P100" t="str">
            <v>N</v>
          </cell>
        </row>
        <row r="101">
          <cell r="G101" t="str">
            <v>R</v>
          </cell>
          <cell r="H101" t="str">
            <v>N</v>
          </cell>
          <cell r="J101" t="str">
            <v>OFF</v>
          </cell>
          <cell r="K101" t="str">
            <v>DR</v>
          </cell>
          <cell r="L101" t="str">
            <v>03</v>
          </cell>
          <cell r="M101">
            <v>75</v>
          </cell>
          <cell r="O101" t="str">
            <v>Y</v>
          </cell>
          <cell r="P101" t="str">
            <v>N</v>
          </cell>
        </row>
        <row r="102">
          <cell r="G102" t="str">
            <v>U</v>
          </cell>
          <cell r="H102" t="str">
            <v>N</v>
          </cell>
          <cell r="J102" t="str">
            <v>ON</v>
          </cell>
          <cell r="K102" t="str">
            <v>DR</v>
          </cell>
          <cell r="L102" t="str">
            <v>01</v>
          </cell>
          <cell r="M102">
            <v>24</v>
          </cell>
          <cell r="O102" t="str">
            <v/>
          </cell>
          <cell r="P102" t="str">
            <v>N</v>
          </cell>
        </row>
        <row r="103">
          <cell r="G103" t="str">
            <v>R</v>
          </cell>
          <cell r="H103" t="str">
            <v>N</v>
          </cell>
          <cell r="J103" t="str">
            <v>OFF</v>
          </cell>
          <cell r="K103" t="str">
            <v>DR</v>
          </cell>
          <cell r="L103" t="str">
            <v>19</v>
          </cell>
          <cell r="M103">
            <v>49</v>
          </cell>
          <cell r="O103" t="str">
            <v>N</v>
          </cell>
          <cell r="P103" t="str">
            <v>N</v>
          </cell>
        </row>
        <row r="104">
          <cell r="G104" t="str">
            <v>R</v>
          </cell>
          <cell r="H104" t="str">
            <v>X</v>
          </cell>
          <cell r="J104" t="str">
            <v>OFF</v>
          </cell>
          <cell r="K104" t="str">
            <v>DR</v>
          </cell>
          <cell r="L104" t="str">
            <v>01</v>
          </cell>
          <cell r="M104">
            <v>39</v>
          </cell>
          <cell r="O104" t="str">
            <v>N</v>
          </cell>
          <cell r="P104" t="str">
            <v>N</v>
          </cell>
        </row>
        <row r="105">
          <cell r="G105" t="str">
            <v>U</v>
          </cell>
          <cell r="H105" t="str">
            <v>Y</v>
          </cell>
          <cell r="J105" t="str">
            <v>OFF</v>
          </cell>
          <cell r="K105" t="str">
            <v>DR</v>
          </cell>
          <cell r="L105" t="str">
            <v>01</v>
          </cell>
          <cell r="M105">
            <v>51</v>
          </cell>
          <cell r="O105" t="str">
            <v>Y</v>
          </cell>
          <cell r="P105" t="str">
            <v>N</v>
          </cell>
        </row>
        <row r="106">
          <cell r="G106" t="str">
            <v>R</v>
          </cell>
          <cell r="H106" t="str">
            <v>N</v>
          </cell>
          <cell r="J106" t="str">
            <v>OFF</v>
          </cell>
          <cell r="K106" t="str">
            <v>DR</v>
          </cell>
          <cell r="L106" t="str">
            <v>19</v>
          </cell>
          <cell r="M106">
            <v>86</v>
          </cell>
          <cell r="O106" t="str">
            <v>N</v>
          </cell>
          <cell r="P106" t="str">
            <v>N</v>
          </cell>
        </row>
        <row r="107">
          <cell r="G107" t="str">
            <v>R</v>
          </cell>
          <cell r="H107" t="str">
            <v>N</v>
          </cell>
          <cell r="J107" t="str">
            <v>ON</v>
          </cell>
          <cell r="K107" t="str">
            <v>DR</v>
          </cell>
          <cell r="L107" t="str">
            <v>01</v>
          </cell>
          <cell r="M107">
            <v>29</v>
          </cell>
          <cell r="O107" t="str">
            <v>N</v>
          </cell>
          <cell r="P107" t="str">
            <v>Y</v>
          </cell>
        </row>
        <row r="108">
          <cell r="G108" t="str">
            <v>R</v>
          </cell>
          <cell r="H108" t="str">
            <v>Y</v>
          </cell>
          <cell r="J108" t="str">
            <v>ON</v>
          </cell>
          <cell r="K108" t="str">
            <v>DR</v>
          </cell>
          <cell r="L108" t="str">
            <v>30</v>
          </cell>
          <cell r="M108">
            <v>58</v>
          </cell>
          <cell r="O108" t="str">
            <v>N</v>
          </cell>
          <cell r="P108" t="str">
            <v>N</v>
          </cell>
        </row>
        <row r="109">
          <cell r="G109" t="str">
            <v>R</v>
          </cell>
          <cell r="H109" t="str">
            <v>X</v>
          </cell>
          <cell r="J109" t="str">
            <v>OFF</v>
          </cell>
          <cell r="K109" t="str">
            <v>DR</v>
          </cell>
          <cell r="L109" t="str">
            <v>01</v>
          </cell>
          <cell r="M109">
            <v>64</v>
          </cell>
          <cell r="O109" t="str">
            <v>N</v>
          </cell>
          <cell r="P109" t="str">
            <v>N</v>
          </cell>
        </row>
        <row r="110">
          <cell r="G110" t="str">
            <v>R</v>
          </cell>
          <cell r="H110" t="str">
            <v>X</v>
          </cell>
          <cell r="J110" t="str">
            <v>ON</v>
          </cell>
          <cell r="K110" t="str">
            <v>DR</v>
          </cell>
          <cell r="L110" t="str">
            <v>01</v>
          </cell>
          <cell r="M110">
            <v>49</v>
          </cell>
          <cell r="O110" t="str">
            <v>N</v>
          </cell>
          <cell r="P110" t="str">
            <v>N</v>
          </cell>
        </row>
        <row r="111">
          <cell r="G111" t="str">
            <v>R</v>
          </cell>
          <cell r="H111" t="str">
            <v>N</v>
          </cell>
          <cell r="J111" t="str">
            <v>ON</v>
          </cell>
          <cell r="K111" t="str">
            <v>PASS</v>
          </cell>
          <cell r="L111" t="str">
            <v>03</v>
          </cell>
          <cell r="M111">
            <v>30</v>
          </cell>
          <cell r="O111" t="str">
            <v>N</v>
          </cell>
          <cell r="P111" t="str">
            <v>Y</v>
          </cell>
        </row>
        <row r="112">
          <cell r="G112" t="str">
            <v>U</v>
          </cell>
          <cell r="H112" t="str">
            <v>N</v>
          </cell>
          <cell r="J112" t="str">
            <v>ON</v>
          </cell>
          <cell r="K112" t="str">
            <v>PASS</v>
          </cell>
          <cell r="L112" t="str">
            <v>19</v>
          </cell>
          <cell r="M112">
            <v>69</v>
          </cell>
          <cell r="O112" t="str">
            <v>N</v>
          </cell>
          <cell r="P112" t="str">
            <v>N</v>
          </cell>
        </row>
        <row r="113">
          <cell r="G113" t="str">
            <v>R</v>
          </cell>
          <cell r="H113" t="str">
            <v>N</v>
          </cell>
          <cell r="J113" t="str">
            <v>OFF</v>
          </cell>
          <cell r="K113" t="str">
            <v>PASS</v>
          </cell>
          <cell r="L113" t="str">
            <v>01</v>
          </cell>
          <cell r="M113">
            <v>71</v>
          </cell>
          <cell r="O113" t="str">
            <v>Y</v>
          </cell>
          <cell r="P113" t="str">
            <v>N</v>
          </cell>
        </row>
        <row r="114">
          <cell r="G114" t="str">
            <v>R</v>
          </cell>
          <cell r="H114" t="str">
            <v>Y</v>
          </cell>
          <cell r="J114" t="str">
            <v>OFF</v>
          </cell>
          <cell r="K114" t="str">
            <v>DR</v>
          </cell>
          <cell r="L114" t="str">
            <v>19</v>
          </cell>
          <cell r="M114">
            <v>42</v>
          </cell>
          <cell r="O114" t="str">
            <v>N</v>
          </cell>
          <cell r="P114" t="str">
            <v>N</v>
          </cell>
        </row>
        <row r="115">
          <cell r="G115" t="str">
            <v>R</v>
          </cell>
          <cell r="H115" t="str">
            <v>N</v>
          </cell>
          <cell r="J115" t="str">
            <v>ON</v>
          </cell>
          <cell r="K115" t="str">
            <v>DR</v>
          </cell>
          <cell r="L115" t="str">
            <v>19</v>
          </cell>
          <cell r="M115">
            <v>55</v>
          </cell>
          <cell r="O115" t="str">
            <v>N</v>
          </cell>
          <cell r="P115" t="str">
            <v>N</v>
          </cell>
        </row>
        <row r="116">
          <cell r="G116" t="str">
            <v>R</v>
          </cell>
          <cell r="H116" t="str">
            <v>N</v>
          </cell>
          <cell r="J116" t="str">
            <v>OFF</v>
          </cell>
          <cell r="K116" t="str">
            <v>DR</v>
          </cell>
          <cell r="L116" t="str">
            <v>19</v>
          </cell>
          <cell r="M116">
            <v>85</v>
          </cell>
          <cell r="O116" t="str">
            <v>N</v>
          </cell>
          <cell r="P116" t="str">
            <v>N</v>
          </cell>
        </row>
        <row r="117">
          <cell r="G117" t="str">
            <v>R</v>
          </cell>
          <cell r="H117" t="str">
            <v>N</v>
          </cell>
          <cell r="J117" t="str">
            <v>ON</v>
          </cell>
          <cell r="K117" t="str">
            <v>DR</v>
          </cell>
          <cell r="L117" t="str">
            <v>01</v>
          </cell>
          <cell r="M117">
            <v>54</v>
          </cell>
          <cell r="O117" t="str">
            <v>N</v>
          </cell>
          <cell r="P117" t="str">
            <v>N</v>
          </cell>
        </row>
        <row r="118">
          <cell r="G118" t="str">
            <v>R</v>
          </cell>
          <cell r="H118" t="str">
            <v>N</v>
          </cell>
          <cell r="J118" t="str">
            <v>ON</v>
          </cell>
          <cell r="K118" t="str">
            <v>PASS</v>
          </cell>
          <cell r="L118" t="str">
            <v>01</v>
          </cell>
          <cell r="M118">
            <v>22</v>
          </cell>
          <cell r="O118" t="str">
            <v>Y</v>
          </cell>
          <cell r="P118" t="str">
            <v>N</v>
          </cell>
        </row>
        <row r="119">
          <cell r="G119" t="str">
            <v>R</v>
          </cell>
          <cell r="H119" t="str">
            <v>X</v>
          </cell>
          <cell r="J119" t="str">
            <v>ON</v>
          </cell>
          <cell r="K119" t="str">
            <v>DR</v>
          </cell>
          <cell r="L119" t="str">
            <v>01</v>
          </cell>
          <cell r="M119">
            <v>52</v>
          </cell>
          <cell r="O119" t="str">
            <v>Y</v>
          </cell>
          <cell r="P119" t="str">
            <v>Y</v>
          </cell>
        </row>
        <row r="120">
          <cell r="G120" t="str">
            <v>R</v>
          </cell>
          <cell r="H120" t="str">
            <v>Y</v>
          </cell>
          <cell r="J120" t="str">
            <v>ON</v>
          </cell>
          <cell r="K120" t="str">
            <v>DR</v>
          </cell>
          <cell r="L120" t="str">
            <v>01</v>
          </cell>
          <cell r="M120">
            <v>20</v>
          </cell>
          <cell r="O120" t="str">
            <v>Y</v>
          </cell>
          <cell r="P120" t="str">
            <v>Y</v>
          </cell>
        </row>
        <row r="121">
          <cell r="G121" t="str">
            <v>R</v>
          </cell>
          <cell r="H121" t="str">
            <v>Y</v>
          </cell>
          <cell r="J121" t="str">
            <v>OFF</v>
          </cell>
          <cell r="K121" t="str">
            <v>DR</v>
          </cell>
          <cell r="L121" t="str">
            <v>01</v>
          </cell>
          <cell r="M121">
            <v>56</v>
          </cell>
          <cell r="O121" t="str">
            <v>Y</v>
          </cell>
          <cell r="P121" t="str">
            <v>N</v>
          </cell>
        </row>
        <row r="122">
          <cell r="G122" t="str">
            <v>U</v>
          </cell>
          <cell r="H122" t="str">
            <v>N</v>
          </cell>
          <cell r="J122" t="str">
            <v>OFF</v>
          </cell>
          <cell r="K122" t="str">
            <v>DR</v>
          </cell>
          <cell r="L122" t="str">
            <v>01</v>
          </cell>
          <cell r="M122">
            <v>26</v>
          </cell>
          <cell r="O122" t="str">
            <v>N</v>
          </cell>
          <cell r="P122" t="str">
            <v>N</v>
          </cell>
        </row>
        <row r="123">
          <cell r="G123" t="str">
            <v>R</v>
          </cell>
          <cell r="H123" t="str">
            <v>X</v>
          </cell>
          <cell r="J123" t="str">
            <v>ON</v>
          </cell>
          <cell r="K123" t="str">
            <v>DR</v>
          </cell>
          <cell r="L123" t="str">
            <v>11</v>
          </cell>
          <cell r="M123">
            <v>61</v>
          </cell>
          <cell r="O123" t="str">
            <v>N</v>
          </cell>
          <cell r="P123" t="str">
            <v>N</v>
          </cell>
        </row>
        <row r="124">
          <cell r="G124" t="str">
            <v>U</v>
          </cell>
          <cell r="H124" t="str">
            <v/>
          </cell>
          <cell r="J124" t="str">
            <v>ON</v>
          </cell>
          <cell r="K124" t="str">
            <v>DR</v>
          </cell>
          <cell r="L124" t="str">
            <v>10</v>
          </cell>
          <cell r="M124">
            <v>28</v>
          </cell>
          <cell r="O124" t="str">
            <v/>
          </cell>
          <cell r="P124" t="str">
            <v>N</v>
          </cell>
        </row>
        <row r="125">
          <cell r="G125" t="str">
            <v>U</v>
          </cell>
          <cell r="H125" t="str">
            <v>X</v>
          </cell>
          <cell r="J125" t="str">
            <v>OFF</v>
          </cell>
          <cell r="K125" t="str">
            <v>DR</v>
          </cell>
          <cell r="L125" t="str">
            <v>30</v>
          </cell>
          <cell r="M125">
            <v>33</v>
          </cell>
          <cell r="O125" t="str">
            <v>N</v>
          </cell>
          <cell r="P125" t="str">
            <v>N</v>
          </cell>
        </row>
        <row r="126">
          <cell r="G126" t="str">
            <v>U</v>
          </cell>
          <cell r="H126" t="str">
            <v>X</v>
          </cell>
          <cell r="J126" t="str">
            <v>OFF</v>
          </cell>
          <cell r="K126" t="str">
            <v>PASS</v>
          </cell>
          <cell r="L126" t="str">
            <v>30</v>
          </cell>
          <cell r="M126">
            <v>36</v>
          </cell>
          <cell r="O126" t="str">
            <v>N</v>
          </cell>
          <cell r="P126" t="str">
            <v>N</v>
          </cell>
        </row>
        <row r="127">
          <cell r="G127" t="str">
            <v>U</v>
          </cell>
          <cell r="H127" t="str">
            <v>X</v>
          </cell>
          <cell r="J127" t="str">
            <v>ON</v>
          </cell>
          <cell r="K127" t="str">
            <v>PED</v>
          </cell>
          <cell r="L127" t="str">
            <v>20</v>
          </cell>
          <cell r="M127">
            <v>65</v>
          </cell>
          <cell r="O127" t="str">
            <v>N</v>
          </cell>
          <cell r="P127" t="str">
            <v>Y</v>
          </cell>
        </row>
        <row r="128">
          <cell r="G128" t="str">
            <v>R</v>
          </cell>
          <cell r="H128" t="str">
            <v>N</v>
          </cell>
          <cell r="J128" t="str">
            <v>ON</v>
          </cell>
          <cell r="K128" t="str">
            <v>DR</v>
          </cell>
          <cell r="L128" t="str">
            <v>03</v>
          </cell>
          <cell r="M128">
            <v>60</v>
          </cell>
          <cell r="O128" t="str">
            <v>N</v>
          </cell>
          <cell r="P128" t="str">
            <v>Y</v>
          </cell>
        </row>
        <row r="129">
          <cell r="G129" t="str">
            <v>R</v>
          </cell>
          <cell r="H129" t="str">
            <v>N</v>
          </cell>
          <cell r="J129" t="str">
            <v>OFF</v>
          </cell>
          <cell r="K129" t="str">
            <v>DR</v>
          </cell>
          <cell r="L129" t="str">
            <v>23</v>
          </cell>
          <cell r="M129">
            <v>62</v>
          </cell>
          <cell r="O129" t="str">
            <v>Y</v>
          </cell>
          <cell r="P129" t="str">
            <v>Y</v>
          </cell>
        </row>
        <row r="130">
          <cell r="G130" t="str">
            <v>R</v>
          </cell>
          <cell r="H130" t="str">
            <v>N</v>
          </cell>
          <cell r="J130" t="str">
            <v>ON</v>
          </cell>
          <cell r="K130" t="str">
            <v>DR</v>
          </cell>
          <cell r="L130" t="str">
            <v>01</v>
          </cell>
          <cell r="M130">
            <v>36</v>
          </cell>
          <cell r="O130" t="str">
            <v>Y</v>
          </cell>
          <cell r="P130" t="str">
            <v>Y</v>
          </cell>
        </row>
        <row r="131">
          <cell r="G131" t="str">
            <v>R</v>
          </cell>
          <cell r="H131" t="str">
            <v>Y</v>
          </cell>
          <cell r="J131" t="str">
            <v>OFF</v>
          </cell>
          <cell r="K131" t="str">
            <v>PASS</v>
          </cell>
          <cell r="L131" t="str">
            <v>19</v>
          </cell>
          <cell r="M131">
            <v>64</v>
          </cell>
          <cell r="O131" t="str">
            <v>Y</v>
          </cell>
          <cell r="P131" t="str">
            <v>N</v>
          </cell>
        </row>
        <row r="132">
          <cell r="G132" t="str">
            <v>R</v>
          </cell>
          <cell r="H132" t="str">
            <v>Y</v>
          </cell>
          <cell r="J132" t="str">
            <v>OFF</v>
          </cell>
          <cell r="K132" t="str">
            <v>PASS</v>
          </cell>
          <cell r="L132" t="str">
            <v>19</v>
          </cell>
          <cell r="M132">
            <v>66</v>
          </cell>
          <cell r="O132" t="str">
            <v>N</v>
          </cell>
          <cell r="P132" t="str">
            <v>N</v>
          </cell>
        </row>
        <row r="133">
          <cell r="G133" t="str">
            <v>R</v>
          </cell>
          <cell r="H133" t="str">
            <v>X</v>
          </cell>
          <cell r="J133" t="str">
            <v>ON</v>
          </cell>
          <cell r="K133" t="str">
            <v>DR</v>
          </cell>
          <cell r="L133" t="str">
            <v>10</v>
          </cell>
          <cell r="M133">
            <v>57</v>
          </cell>
          <cell r="O133" t="str">
            <v>Y</v>
          </cell>
          <cell r="P133" t="str">
            <v>N</v>
          </cell>
        </row>
        <row r="134">
          <cell r="G134" t="str">
            <v>R</v>
          </cell>
          <cell r="H134" t="str">
            <v>Y</v>
          </cell>
          <cell r="J134" t="str">
            <v>ON</v>
          </cell>
          <cell r="K134" t="str">
            <v>PED</v>
          </cell>
          <cell r="L134" t="str">
            <v>19</v>
          </cell>
          <cell r="M134">
            <v>37</v>
          </cell>
          <cell r="O134" t="str">
            <v>N</v>
          </cell>
          <cell r="P134" t="str">
            <v>N</v>
          </cell>
        </row>
        <row r="135">
          <cell r="G135" t="str">
            <v>U</v>
          </cell>
          <cell r="H135" t="str">
            <v>X</v>
          </cell>
          <cell r="J135" t="str">
            <v>ON</v>
          </cell>
          <cell r="K135" t="str">
            <v>PASS</v>
          </cell>
          <cell r="L135" t="str">
            <v>10</v>
          </cell>
          <cell r="M135">
            <v>26</v>
          </cell>
          <cell r="O135" t="str">
            <v/>
          </cell>
          <cell r="P135" t="str">
            <v>N</v>
          </cell>
        </row>
        <row r="136">
          <cell r="G136" t="str">
            <v>R</v>
          </cell>
          <cell r="H136" t="str">
            <v>Y</v>
          </cell>
          <cell r="J136" t="str">
            <v>OFF</v>
          </cell>
          <cell r="K136" t="str">
            <v>DR</v>
          </cell>
          <cell r="L136" t="str">
            <v>19</v>
          </cell>
          <cell r="M136">
            <v>22</v>
          </cell>
          <cell r="O136" t="str">
            <v>U</v>
          </cell>
          <cell r="P136" t="str">
            <v>N</v>
          </cell>
        </row>
        <row r="137">
          <cell r="G137" t="str">
            <v>R</v>
          </cell>
          <cell r="H137" t="str">
            <v>N</v>
          </cell>
          <cell r="J137" t="str">
            <v>ON</v>
          </cell>
          <cell r="K137" t="str">
            <v>PASS</v>
          </cell>
          <cell r="L137" t="str">
            <v>01</v>
          </cell>
          <cell r="M137">
            <v>57</v>
          </cell>
          <cell r="O137" t="str">
            <v>N</v>
          </cell>
          <cell r="P137" t="str">
            <v>N</v>
          </cell>
        </row>
        <row r="138">
          <cell r="G138" t="str">
            <v>R</v>
          </cell>
          <cell r="H138" t="str">
            <v>N</v>
          </cell>
          <cell r="J138" t="str">
            <v>ON</v>
          </cell>
          <cell r="K138" t="str">
            <v>DR</v>
          </cell>
          <cell r="L138" t="str">
            <v>01</v>
          </cell>
          <cell r="M138">
            <v>59</v>
          </cell>
          <cell r="O138" t="str">
            <v>N</v>
          </cell>
          <cell r="P138" t="str">
            <v>N</v>
          </cell>
        </row>
        <row r="139">
          <cell r="G139" t="str">
            <v>R</v>
          </cell>
          <cell r="H139" t="str">
            <v>N</v>
          </cell>
          <cell r="J139" t="str">
            <v>ON</v>
          </cell>
          <cell r="K139" t="str">
            <v>DR</v>
          </cell>
          <cell r="L139" t="str">
            <v>10</v>
          </cell>
          <cell r="M139">
            <v>43</v>
          </cell>
          <cell r="O139" t="str">
            <v>Y</v>
          </cell>
          <cell r="P139" t="str">
            <v>N</v>
          </cell>
        </row>
        <row r="140">
          <cell r="G140" t="str">
            <v>U</v>
          </cell>
          <cell r="H140" t="str">
            <v>X</v>
          </cell>
          <cell r="J140" t="str">
            <v>ON</v>
          </cell>
          <cell r="K140" t="str">
            <v>PASS</v>
          </cell>
          <cell r="L140" t="str">
            <v>01</v>
          </cell>
          <cell r="M140">
            <v>21</v>
          </cell>
          <cell r="O140" t="str">
            <v>N</v>
          </cell>
          <cell r="P140" t="str">
            <v>N</v>
          </cell>
        </row>
        <row r="141">
          <cell r="G141" t="str">
            <v>U</v>
          </cell>
          <cell r="H141" t="str">
            <v>X</v>
          </cell>
          <cell r="J141" t="str">
            <v>ON</v>
          </cell>
          <cell r="K141" t="str">
            <v>PED</v>
          </cell>
          <cell r="L141" t="str">
            <v>01</v>
          </cell>
          <cell r="M141">
            <v>11</v>
          </cell>
          <cell r="O141" t="str">
            <v>N</v>
          </cell>
          <cell r="P141" t="str">
            <v>N</v>
          </cell>
        </row>
        <row r="142">
          <cell r="G142" t="str">
            <v>U</v>
          </cell>
          <cell r="H142" t="str">
            <v>N</v>
          </cell>
          <cell r="J142" t="str">
            <v>ON</v>
          </cell>
          <cell r="K142" t="str">
            <v>PED</v>
          </cell>
          <cell r="L142" t="str">
            <v>20</v>
          </cell>
          <cell r="M142">
            <v>3</v>
          </cell>
          <cell r="O142" t="str">
            <v>N</v>
          </cell>
          <cell r="P142" t="str">
            <v>Y</v>
          </cell>
        </row>
        <row r="143">
          <cell r="G143" t="str">
            <v>R</v>
          </cell>
          <cell r="H143" t="str">
            <v>X</v>
          </cell>
          <cell r="J143" t="str">
            <v>OFF</v>
          </cell>
          <cell r="K143" t="str">
            <v>PASS</v>
          </cell>
          <cell r="L143" t="str">
            <v>03</v>
          </cell>
          <cell r="M143">
            <v>33</v>
          </cell>
          <cell r="O143" t="str">
            <v>N</v>
          </cell>
          <cell r="P143" t="str">
            <v>N</v>
          </cell>
        </row>
        <row r="144">
          <cell r="G144" t="str">
            <v>U</v>
          </cell>
          <cell r="H144" t="str">
            <v>X</v>
          </cell>
          <cell r="J144" t="str">
            <v>ON</v>
          </cell>
          <cell r="K144" t="str">
            <v>DR</v>
          </cell>
          <cell r="L144" t="str">
            <v>10</v>
          </cell>
          <cell r="M144">
            <v>23</v>
          </cell>
          <cell r="O144" t="str">
            <v>Y</v>
          </cell>
          <cell r="P144" t="str">
            <v>N</v>
          </cell>
        </row>
        <row r="145">
          <cell r="G145" t="str">
            <v>R</v>
          </cell>
          <cell r="H145" t="str">
            <v>N</v>
          </cell>
          <cell r="J145" t="str">
            <v>OFF</v>
          </cell>
          <cell r="K145" t="str">
            <v>DR</v>
          </cell>
          <cell r="L145" t="str">
            <v>21</v>
          </cell>
          <cell r="M145">
            <v>56</v>
          </cell>
          <cell r="O145" t="str">
            <v>N</v>
          </cell>
          <cell r="P145" t="str">
            <v>Y</v>
          </cell>
        </row>
        <row r="146">
          <cell r="G146" t="str">
            <v>R</v>
          </cell>
          <cell r="H146" t="str">
            <v>X</v>
          </cell>
          <cell r="J146" t="str">
            <v>ON</v>
          </cell>
          <cell r="K146" t="str">
            <v>PASS</v>
          </cell>
          <cell r="L146" t="str">
            <v>01</v>
          </cell>
          <cell r="M146">
            <v>4</v>
          </cell>
          <cell r="O146" t="str">
            <v>Y</v>
          </cell>
          <cell r="P146" t="str">
            <v>Y</v>
          </cell>
        </row>
        <row r="147">
          <cell r="G147" t="str">
            <v>R</v>
          </cell>
          <cell r="H147" t="str">
            <v>X</v>
          </cell>
          <cell r="J147" t="str">
            <v>ON</v>
          </cell>
          <cell r="K147" t="str">
            <v>DR</v>
          </cell>
          <cell r="L147" t="str">
            <v>01</v>
          </cell>
          <cell r="M147">
            <v>58</v>
          </cell>
          <cell r="O147" t="str">
            <v>Y</v>
          </cell>
          <cell r="P147" t="str">
            <v>Y</v>
          </cell>
        </row>
        <row r="148">
          <cell r="G148" t="str">
            <v>R</v>
          </cell>
          <cell r="H148" t="str">
            <v>X</v>
          </cell>
          <cell r="J148" t="str">
            <v>ON</v>
          </cell>
          <cell r="K148" t="str">
            <v>PASS</v>
          </cell>
          <cell r="L148" t="str">
            <v>01</v>
          </cell>
          <cell r="M148">
            <v>78</v>
          </cell>
          <cell r="O148" t="str">
            <v>Y</v>
          </cell>
          <cell r="P148" t="str">
            <v>Y</v>
          </cell>
        </row>
        <row r="149">
          <cell r="G149" t="str">
            <v>R</v>
          </cell>
          <cell r="H149" t="str">
            <v>X</v>
          </cell>
          <cell r="J149" t="str">
            <v>ON</v>
          </cell>
          <cell r="K149" t="str">
            <v>PASS</v>
          </cell>
          <cell r="L149" t="str">
            <v>01</v>
          </cell>
          <cell r="M149">
            <v>5</v>
          </cell>
          <cell r="O149" t="str">
            <v>Y</v>
          </cell>
          <cell r="P149" t="str">
            <v>Y</v>
          </cell>
        </row>
        <row r="150">
          <cell r="G150" t="str">
            <v>R</v>
          </cell>
          <cell r="H150" t="str">
            <v>X</v>
          </cell>
          <cell r="J150" t="str">
            <v>ON</v>
          </cell>
          <cell r="K150" t="str">
            <v>DR</v>
          </cell>
          <cell r="L150" t="str">
            <v>01</v>
          </cell>
          <cell r="M150">
            <v>18</v>
          </cell>
          <cell r="O150" t="str">
            <v>N</v>
          </cell>
          <cell r="P150" t="str">
            <v>N</v>
          </cell>
        </row>
        <row r="151">
          <cell r="G151" t="str">
            <v>U</v>
          </cell>
          <cell r="H151" t="str">
            <v>X</v>
          </cell>
          <cell r="J151" t="str">
            <v>OFF</v>
          </cell>
          <cell r="K151" t="str">
            <v>PED</v>
          </cell>
          <cell r="L151" t="str">
            <v>01</v>
          </cell>
          <cell r="M151">
            <v>54</v>
          </cell>
          <cell r="O151" t="str">
            <v>N</v>
          </cell>
          <cell r="P151" t="str">
            <v>N</v>
          </cell>
        </row>
        <row r="152">
          <cell r="G152" t="str">
            <v>U</v>
          </cell>
          <cell r="H152" t="str">
            <v>X</v>
          </cell>
          <cell r="J152" t="str">
            <v>OFF</v>
          </cell>
          <cell r="K152" t="str">
            <v>DR</v>
          </cell>
          <cell r="L152" t="str">
            <v>01</v>
          </cell>
          <cell r="M152">
            <v>22</v>
          </cell>
          <cell r="O152" t="str">
            <v>Y</v>
          </cell>
          <cell r="P152" t="str">
            <v>N</v>
          </cell>
        </row>
        <row r="153">
          <cell r="G153" t="str">
            <v>U</v>
          </cell>
          <cell r="H153" t="str">
            <v>X</v>
          </cell>
          <cell r="J153" t="str">
            <v>ON</v>
          </cell>
          <cell r="K153" t="str">
            <v>PED</v>
          </cell>
          <cell r="L153" t="str">
            <v>01</v>
          </cell>
          <cell r="M153">
            <v>77</v>
          </cell>
          <cell r="O153" t="str">
            <v>N</v>
          </cell>
          <cell r="P153" t="str">
            <v>N</v>
          </cell>
        </row>
        <row r="154">
          <cell r="G154" t="str">
            <v>R</v>
          </cell>
          <cell r="H154" t="str">
            <v>N</v>
          </cell>
          <cell r="J154" t="str">
            <v>ON</v>
          </cell>
          <cell r="K154" t="str">
            <v>PED</v>
          </cell>
          <cell r="L154" t="str">
            <v>19</v>
          </cell>
          <cell r="M154">
            <v>28</v>
          </cell>
          <cell r="O154" t="str">
            <v>Y</v>
          </cell>
          <cell r="P154" t="str">
            <v>N</v>
          </cell>
        </row>
        <row r="155">
          <cell r="G155" t="str">
            <v>R</v>
          </cell>
          <cell r="H155" t="str">
            <v>X</v>
          </cell>
          <cell r="J155" t="str">
            <v>ON</v>
          </cell>
          <cell r="K155" t="str">
            <v>DR</v>
          </cell>
          <cell r="L155" t="str">
            <v>19</v>
          </cell>
          <cell r="M155">
            <v>51</v>
          </cell>
          <cell r="O155" t="str">
            <v>N</v>
          </cell>
          <cell r="P155" t="str">
            <v>Y</v>
          </cell>
        </row>
        <row r="156">
          <cell r="G156" t="str">
            <v>R</v>
          </cell>
          <cell r="H156" t="str">
            <v>N</v>
          </cell>
          <cell r="J156" t="str">
            <v>ON</v>
          </cell>
          <cell r="K156" t="str">
            <v>DR</v>
          </cell>
          <cell r="L156" t="str">
            <v>03</v>
          </cell>
          <cell r="M156">
            <v>82</v>
          </cell>
          <cell r="O156" t="str">
            <v>Y</v>
          </cell>
          <cell r="P156" t="str">
            <v>N</v>
          </cell>
        </row>
        <row r="157">
          <cell r="G157" t="str">
            <v>U</v>
          </cell>
          <cell r="H157" t="str">
            <v>X</v>
          </cell>
          <cell r="J157" t="str">
            <v>ON</v>
          </cell>
          <cell r="K157" t="str">
            <v>DR</v>
          </cell>
          <cell r="L157" t="str">
            <v>01</v>
          </cell>
          <cell r="M157">
            <v>58</v>
          </cell>
          <cell r="O157" t="str">
            <v>Y</v>
          </cell>
          <cell r="P157" t="str">
            <v>Y</v>
          </cell>
        </row>
        <row r="158">
          <cell r="G158" t="str">
            <v>R</v>
          </cell>
          <cell r="H158" t="str">
            <v>X</v>
          </cell>
          <cell r="J158" t="str">
            <v>OFF</v>
          </cell>
          <cell r="K158" t="str">
            <v>DR</v>
          </cell>
          <cell r="L158" t="str">
            <v>10</v>
          </cell>
          <cell r="M158">
            <v>67</v>
          </cell>
          <cell r="O158" t="str">
            <v>Y</v>
          </cell>
          <cell r="P158" t="str">
            <v>N</v>
          </cell>
        </row>
        <row r="159">
          <cell r="G159" t="str">
            <v>U</v>
          </cell>
          <cell r="H159" t="str">
            <v>X</v>
          </cell>
          <cell r="J159" t="str">
            <v>ON</v>
          </cell>
          <cell r="K159" t="str">
            <v>DR</v>
          </cell>
          <cell r="L159" t="str">
            <v>10</v>
          </cell>
          <cell r="M159">
            <v>30</v>
          </cell>
          <cell r="O159" t="str">
            <v>Y</v>
          </cell>
          <cell r="P159" t="str">
            <v>N</v>
          </cell>
        </row>
        <row r="160">
          <cell r="G160" t="str">
            <v>U</v>
          </cell>
          <cell r="H160" t="str">
            <v>X</v>
          </cell>
          <cell r="J160" t="str">
            <v>OFF</v>
          </cell>
          <cell r="K160" t="str">
            <v>PASS</v>
          </cell>
          <cell r="L160" t="str">
            <v>01</v>
          </cell>
          <cell r="M160">
            <v>37</v>
          </cell>
          <cell r="O160" t="str">
            <v>N</v>
          </cell>
          <cell r="P160" t="str">
            <v>N</v>
          </cell>
        </row>
        <row r="161">
          <cell r="G161" t="str">
            <v>R</v>
          </cell>
          <cell r="H161" t="str">
            <v>N</v>
          </cell>
          <cell r="J161" t="str">
            <v>ON</v>
          </cell>
          <cell r="K161" t="str">
            <v>PED</v>
          </cell>
          <cell r="L161" t="str">
            <v>01</v>
          </cell>
          <cell r="M161">
            <v>31</v>
          </cell>
          <cell r="O161" t="str">
            <v>N</v>
          </cell>
          <cell r="P161" t="str">
            <v>N</v>
          </cell>
        </row>
        <row r="162">
          <cell r="G162" t="str">
            <v>U</v>
          </cell>
          <cell r="H162" t="str">
            <v>X</v>
          </cell>
          <cell r="J162" t="str">
            <v>ON</v>
          </cell>
          <cell r="K162" t="str">
            <v>DR</v>
          </cell>
          <cell r="L162" t="str">
            <v>03</v>
          </cell>
          <cell r="M162">
            <v>71</v>
          </cell>
          <cell r="O162" t="str">
            <v>N</v>
          </cell>
          <cell r="P162" t="str">
            <v>N</v>
          </cell>
        </row>
        <row r="163">
          <cell r="G163" t="str">
            <v>U</v>
          </cell>
          <cell r="H163" t="str">
            <v>X</v>
          </cell>
          <cell r="J163" t="str">
            <v>ON</v>
          </cell>
          <cell r="K163" t="str">
            <v>PED</v>
          </cell>
          <cell r="L163" t="str">
            <v>01</v>
          </cell>
          <cell r="M163">
            <v>58</v>
          </cell>
          <cell r="O163" t="str">
            <v>N</v>
          </cell>
          <cell r="P163" t="str">
            <v>N</v>
          </cell>
        </row>
        <row r="164">
          <cell r="G164" t="str">
            <v>R</v>
          </cell>
          <cell r="H164" t="str">
            <v>X</v>
          </cell>
          <cell r="J164" t="str">
            <v>ON</v>
          </cell>
          <cell r="K164" t="str">
            <v>DR</v>
          </cell>
          <cell r="L164" t="str">
            <v>11</v>
          </cell>
          <cell r="M164">
            <v>21</v>
          </cell>
          <cell r="O164" t="str">
            <v>N</v>
          </cell>
          <cell r="P164" t="str">
            <v>N</v>
          </cell>
        </row>
        <row r="165">
          <cell r="G165" t="str">
            <v>U</v>
          </cell>
          <cell r="H165" t="str">
            <v>Y</v>
          </cell>
          <cell r="J165" t="str">
            <v>ON</v>
          </cell>
          <cell r="K165" t="str">
            <v>DR</v>
          </cell>
          <cell r="L165" t="str">
            <v>01</v>
          </cell>
          <cell r="M165">
            <v>26</v>
          </cell>
          <cell r="O165" t="str">
            <v>Y</v>
          </cell>
          <cell r="P165" t="str">
            <v>N</v>
          </cell>
        </row>
        <row r="166">
          <cell r="G166" t="str">
            <v>U</v>
          </cell>
          <cell r="H166" t="str">
            <v>X</v>
          </cell>
          <cell r="J166" t="str">
            <v>OFF</v>
          </cell>
          <cell r="K166" t="str">
            <v>DR</v>
          </cell>
          <cell r="L166" t="str">
            <v>01</v>
          </cell>
          <cell r="M166">
            <v>25</v>
          </cell>
          <cell r="O166" t="str">
            <v>N</v>
          </cell>
          <cell r="P166" t="str">
            <v>N</v>
          </cell>
        </row>
        <row r="167">
          <cell r="G167" t="str">
            <v>U</v>
          </cell>
          <cell r="H167" t="str">
            <v>X</v>
          </cell>
          <cell r="J167" t="str">
            <v>ON</v>
          </cell>
          <cell r="K167" t="str">
            <v>DR</v>
          </cell>
          <cell r="L167" t="str">
            <v>19</v>
          </cell>
          <cell r="M167">
            <v>44</v>
          </cell>
          <cell r="O167" t="str">
            <v>N</v>
          </cell>
          <cell r="P167" t="str">
            <v>N</v>
          </cell>
        </row>
        <row r="168">
          <cell r="G168" t="str">
            <v>U</v>
          </cell>
          <cell r="H168" t="str">
            <v>N</v>
          </cell>
          <cell r="J168" t="str">
            <v>ON</v>
          </cell>
          <cell r="K168" t="str">
            <v>PED</v>
          </cell>
          <cell r="L168" t="str">
            <v>03</v>
          </cell>
          <cell r="M168">
            <v>30</v>
          </cell>
          <cell r="O168" t="str">
            <v>N</v>
          </cell>
          <cell r="P168" t="str">
            <v>N</v>
          </cell>
        </row>
        <row r="169">
          <cell r="G169" t="str">
            <v>U</v>
          </cell>
          <cell r="H169" t="str">
            <v>X</v>
          </cell>
          <cell r="J169" t="str">
            <v>ON</v>
          </cell>
          <cell r="K169" t="str">
            <v>DR</v>
          </cell>
          <cell r="L169" t="str">
            <v>10</v>
          </cell>
          <cell r="M169">
            <v>39</v>
          </cell>
          <cell r="O169" t="str">
            <v>Y</v>
          </cell>
          <cell r="P169" t="str">
            <v>N</v>
          </cell>
        </row>
        <row r="170">
          <cell r="G170" t="str">
            <v>R</v>
          </cell>
          <cell r="H170" t="str">
            <v>X</v>
          </cell>
          <cell r="J170" t="str">
            <v>OFF</v>
          </cell>
          <cell r="K170" t="str">
            <v>DR</v>
          </cell>
          <cell r="L170" t="str">
            <v>10</v>
          </cell>
          <cell r="M170">
            <v>65</v>
          </cell>
          <cell r="O170" t="str">
            <v>Y</v>
          </cell>
          <cell r="P170" t="str">
            <v>N</v>
          </cell>
        </row>
        <row r="171">
          <cell r="G171" t="str">
            <v>U</v>
          </cell>
          <cell r="H171" t="str">
            <v>N</v>
          </cell>
          <cell r="J171" t="str">
            <v>ON</v>
          </cell>
          <cell r="K171" t="str">
            <v>DR</v>
          </cell>
          <cell r="L171" t="str">
            <v>01</v>
          </cell>
          <cell r="M171">
            <v>24</v>
          </cell>
          <cell r="O171" t="str">
            <v>N</v>
          </cell>
          <cell r="P171" t="str">
            <v>N</v>
          </cell>
        </row>
        <row r="172">
          <cell r="G172" t="str">
            <v>R</v>
          </cell>
          <cell r="H172" t="str">
            <v>N</v>
          </cell>
          <cell r="J172" t="str">
            <v>ON</v>
          </cell>
          <cell r="K172" t="str">
            <v>DR</v>
          </cell>
          <cell r="L172" t="str">
            <v>01</v>
          </cell>
          <cell r="M172">
            <v>30</v>
          </cell>
          <cell r="O172" t="str">
            <v>Y</v>
          </cell>
          <cell r="P172" t="str">
            <v>N</v>
          </cell>
        </row>
        <row r="173">
          <cell r="G173" t="str">
            <v>R</v>
          </cell>
          <cell r="H173" t="str">
            <v>N</v>
          </cell>
          <cell r="J173" t="str">
            <v>ON</v>
          </cell>
          <cell r="K173" t="str">
            <v>PASS</v>
          </cell>
          <cell r="L173" t="str">
            <v>01</v>
          </cell>
          <cell r="M173">
            <v>81</v>
          </cell>
          <cell r="O173" t="str">
            <v>N</v>
          </cell>
          <cell r="P173" t="str">
            <v>Y</v>
          </cell>
        </row>
        <row r="174">
          <cell r="G174" t="str">
            <v>U</v>
          </cell>
          <cell r="H174" t="str">
            <v>X</v>
          </cell>
          <cell r="J174" t="str">
            <v>ON</v>
          </cell>
          <cell r="K174" t="str">
            <v>DR</v>
          </cell>
          <cell r="L174" t="str">
            <v>30</v>
          </cell>
          <cell r="M174">
            <v>80</v>
          </cell>
          <cell r="O174" t="str">
            <v>Y</v>
          </cell>
          <cell r="P174" t="str">
            <v>N</v>
          </cell>
        </row>
        <row r="175">
          <cell r="G175" t="str">
            <v>U</v>
          </cell>
          <cell r="H175" t="str">
            <v>Y</v>
          </cell>
          <cell r="J175" t="str">
            <v>OFF</v>
          </cell>
          <cell r="K175" t="str">
            <v>DR</v>
          </cell>
          <cell r="L175" t="str">
            <v>03</v>
          </cell>
          <cell r="M175">
            <v>16</v>
          </cell>
          <cell r="O175" t="str">
            <v>N</v>
          </cell>
          <cell r="P175" t="str">
            <v>N</v>
          </cell>
        </row>
        <row r="176">
          <cell r="G176" t="str">
            <v>U</v>
          </cell>
          <cell r="H176" t="str">
            <v>X</v>
          </cell>
          <cell r="J176" t="str">
            <v>ON</v>
          </cell>
          <cell r="K176" t="str">
            <v>DR</v>
          </cell>
          <cell r="L176" t="str">
            <v>10</v>
          </cell>
          <cell r="M176">
            <v>47</v>
          </cell>
          <cell r="O176" t="str">
            <v>U</v>
          </cell>
          <cell r="P176" t="str">
            <v>N</v>
          </cell>
        </row>
        <row r="177">
          <cell r="G177" t="str">
            <v>R</v>
          </cell>
          <cell r="H177" t="str">
            <v>X</v>
          </cell>
          <cell r="J177" t="str">
            <v>ON</v>
          </cell>
          <cell r="K177" t="str">
            <v>DR</v>
          </cell>
          <cell r="L177" t="str">
            <v>03</v>
          </cell>
          <cell r="M177">
            <v>53</v>
          </cell>
          <cell r="O177" t="str">
            <v>N</v>
          </cell>
          <cell r="P177" t="str">
            <v>N</v>
          </cell>
        </row>
        <row r="178">
          <cell r="G178" t="str">
            <v>U</v>
          </cell>
          <cell r="H178" t="str">
            <v>X</v>
          </cell>
          <cell r="J178" t="str">
            <v>ON</v>
          </cell>
          <cell r="K178" t="str">
            <v>PED</v>
          </cell>
          <cell r="L178" t="str">
            <v>19</v>
          </cell>
          <cell r="M178">
            <v>29</v>
          </cell>
          <cell r="O178" t="str">
            <v>N</v>
          </cell>
          <cell r="P178" t="str">
            <v>N</v>
          </cell>
        </row>
        <row r="179">
          <cell r="G179" t="str">
            <v>U</v>
          </cell>
          <cell r="H179" t="str">
            <v>X</v>
          </cell>
          <cell r="J179" t="str">
            <v>OFF</v>
          </cell>
          <cell r="K179" t="str">
            <v>DR</v>
          </cell>
          <cell r="L179" t="str">
            <v>19</v>
          </cell>
          <cell r="M179">
            <v>44</v>
          </cell>
          <cell r="O179" t="str">
            <v>U</v>
          </cell>
          <cell r="P179" t="str">
            <v>N</v>
          </cell>
        </row>
        <row r="180">
          <cell r="G180" t="str">
            <v>R</v>
          </cell>
          <cell r="H180" t="str">
            <v>N</v>
          </cell>
          <cell r="J180" t="str">
            <v>OFF</v>
          </cell>
          <cell r="K180" t="str">
            <v>PASS</v>
          </cell>
          <cell r="L180" t="str">
            <v>03</v>
          </cell>
          <cell r="M180">
            <v>46</v>
          </cell>
          <cell r="O180" t="str">
            <v>N</v>
          </cell>
          <cell r="P180" t="str">
            <v>N</v>
          </cell>
        </row>
        <row r="181">
          <cell r="G181" t="str">
            <v>R</v>
          </cell>
          <cell r="H181" t="str">
            <v>N</v>
          </cell>
          <cell r="J181" t="str">
            <v>ON</v>
          </cell>
          <cell r="K181" t="str">
            <v>DR</v>
          </cell>
          <cell r="L181" t="str">
            <v>03</v>
          </cell>
          <cell r="M181">
            <v>22</v>
          </cell>
          <cell r="O181" t="str">
            <v>N</v>
          </cell>
          <cell r="P181" t="str">
            <v>N</v>
          </cell>
        </row>
        <row r="182">
          <cell r="G182" t="str">
            <v>U</v>
          </cell>
          <cell r="H182" t="str">
            <v>X</v>
          </cell>
          <cell r="J182" t="str">
            <v>ON</v>
          </cell>
          <cell r="K182" t="str">
            <v>PASS</v>
          </cell>
          <cell r="L182" t="str">
            <v>01</v>
          </cell>
          <cell r="M182">
            <v>77</v>
          </cell>
          <cell r="O182" t="str">
            <v>U</v>
          </cell>
          <cell r="P182" t="str">
            <v>N</v>
          </cell>
        </row>
        <row r="183">
          <cell r="G183" t="str">
            <v>R</v>
          </cell>
          <cell r="H183" t="str">
            <v>N</v>
          </cell>
          <cell r="J183" t="str">
            <v>ON</v>
          </cell>
          <cell r="K183" t="str">
            <v>DR</v>
          </cell>
          <cell r="L183" t="str">
            <v>01</v>
          </cell>
          <cell r="M183">
            <v>24</v>
          </cell>
          <cell r="O183" t="str">
            <v>Y</v>
          </cell>
          <cell r="P183" t="str">
            <v>N</v>
          </cell>
        </row>
        <row r="184">
          <cell r="G184" t="str">
            <v>U</v>
          </cell>
          <cell r="H184" t="str">
            <v>N</v>
          </cell>
          <cell r="J184" t="str">
            <v>ON</v>
          </cell>
          <cell r="K184" t="str">
            <v>PASS</v>
          </cell>
          <cell r="L184" t="str">
            <v>01</v>
          </cell>
          <cell r="M184">
            <v>25</v>
          </cell>
          <cell r="O184" t="str">
            <v>N</v>
          </cell>
          <cell r="P184" t="str">
            <v>N</v>
          </cell>
        </row>
        <row r="185">
          <cell r="G185" t="str">
            <v>U</v>
          </cell>
          <cell r="H185" t="str">
            <v>N</v>
          </cell>
          <cell r="J185" t="str">
            <v>ON</v>
          </cell>
          <cell r="K185" t="str">
            <v>DR</v>
          </cell>
          <cell r="L185" t="str">
            <v>01</v>
          </cell>
          <cell r="M185">
            <v>49</v>
          </cell>
          <cell r="O185" t="str">
            <v>U</v>
          </cell>
          <cell r="P185" t="str">
            <v>N</v>
          </cell>
        </row>
        <row r="186">
          <cell r="G186" t="str">
            <v>R</v>
          </cell>
          <cell r="H186" t="str">
            <v>X</v>
          </cell>
          <cell r="J186" t="str">
            <v>OFF</v>
          </cell>
          <cell r="K186" t="str">
            <v>DR</v>
          </cell>
          <cell r="L186" t="str">
            <v>01</v>
          </cell>
          <cell r="M186">
            <v>51</v>
          </cell>
          <cell r="O186" t="str">
            <v>N</v>
          </cell>
          <cell r="P186" t="str">
            <v>N</v>
          </cell>
        </row>
        <row r="187">
          <cell r="G187" t="str">
            <v>R</v>
          </cell>
          <cell r="H187" t="str">
            <v>X</v>
          </cell>
          <cell r="J187" t="str">
            <v>OFF</v>
          </cell>
          <cell r="K187" t="str">
            <v>DR</v>
          </cell>
          <cell r="L187" t="str">
            <v>10</v>
          </cell>
          <cell r="M187">
            <v>40</v>
          </cell>
          <cell r="O187" t="str">
            <v>Y</v>
          </cell>
          <cell r="P187" t="str">
            <v>N</v>
          </cell>
        </row>
        <row r="188">
          <cell r="G188" t="str">
            <v>R</v>
          </cell>
          <cell r="H188" t="str">
            <v>X</v>
          </cell>
          <cell r="J188" t="str">
            <v>OFF</v>
          </cell>
          <cell r="K188" t="str">
            <v>DR</v>
          </cell>
          <cell r="L188" t="str">
            <v>10</v>
          </cell>
          <cell r="M188">
            <v>54</v>
          </cell>
          <cell r="O188" t="str">
            <v>Y</v>
          </cell>
          <cell r="P188" t="str">
            <v>N</v>
          </cell>
        </row>
        <row r="189">
          <cell r="G189" t="str">
            <v>U</v>
          </cell>
          <cell r="H189" t="str">
            <v>N</v>
          </cell>
          <cell r="J189" t="str">
            <v>ON</v>
          </cell>
          <cell r="K189" t="str">
            <v>DR</v>
          </cell>
          <cell r="L189" t="str">
            <v>01</v>
          </cell>
          <cell r="M189">
            <v>84</v>
          </cell>
          <cell r="O189" t="str">
            <v>Y</v>
          </cell>
          <cell r="P189" t="str">
            <v>N</v>
          </cell>
        </row>
        <row r="190">
          <cell r="G190" t="str">
            <v>R</v>
          </cell>
          <cell r="H190" t="str">
            <v>N</v>
          </cell>
          <cell r="J190" t="str">
            <v>ON</v>
          </cell>
          <cell r="K190" t="str">
            <v>DR</v>
          </cell>
          <cell r="L190" t="str">
            <v>23</v>
          </cell>
          <cell r="M190">
            <v>30</v>
          </cell>
          <cell r="O190" t="str">
            <v>Y</v>
          </cell>
          <cell r="P190" t="str">
            <v>Y</v>
          </cell>
        </row>
        <row r="191">
          <cell r="G191" t="str">
            <v>U</v>
          </cell>
          <cell r="H191" t="str">
            <v>N</v>
          </cell>
          <cell r="J191" t="str">
            <v>ON</v>
          </cell>
          <cell r="K191" t="str">
            <v>PED</v>
          </cell>
          <cell r="L191" t="str">
            <v>01</v>
          </cell>
          <cell r="M191">
            <v>35</v>
          </cell>
          <cell r="O191" t="str">
            <v>N</v>
          </cell>
          <cell r="P191" t="str">
            <v>N</v>
          </cell>
        </row>
        <row r="192">
          <cell r="G192" t="str">
            <v>U</v>
          </cell>
          <cell r="H192" t="str">
            <v>X</v>
          </cell>
          <cell r="J192" t="str">
            <v>ON</v>
          </cell>
          <cell r="K192" t="str">
            <v>PED</v>
          </cell>
          <cell r="L192" t="str">
            <v>U</v>
          </cell>
          <cell r="M192">
            <v>37</v>
          </cell>
          <cell r="O192" t="str">
            <v>N</v>
          </cell>
          <cell r="P192" t="str">
            <v>N</v>
          </cell>
        </row>
        <row r="193">
          <cell r="G193" t="str">
            <v>U</v>
          </cell>
          <cell r="H193" t="str">
            <v>N</v>
          </cell>
          <cell r="J193" t="str">
            <v>ON</v>
          </cell>
          <cell r="K193" t="str">
            <v>PED</v>
          </cell>
          <cell r="L193" t="str">
            <v>01</v>
          </cell>
          <cell r="M193">
            <v>54</v>
          </cell>
          <cell r="O193" t="str">
            <v>N</v>
          </cell>
          <cell r="P193" t="str">
            <v>N</v>
          </cell>
        </row>
        <row r="194">
          <cell r="G194" t="str">
            <v>U</v>
          </cell>
          <cell r="H194" t="str">
            <v>X</v>
          </cell>
          <cell r="J194" t="str">
            <v>ON</v>
          </cell>
          <cell r="K194" t="str">
            <v>PED</v>
          </cell>
          <cell r="L194" t="str">
            <v>01</v>
          </cell>
          <cell r="M194">
            <v>33</v>
          </cell>
          <cell r="O194" t="str">
            <v>N</v>
          </cell>
          <cell r="P194" t="str">
            <v>N</v>
          </cell>
        </row>
        <row r="195">
          <cell r="G195" t="str">
            <v>R</v>
          </cell>
          <cell r="H195" t="str">
            <v>Y</v>
          </cell>
          <cell r="J195" t="str">
            <v>ON</v>
          </cell>
          <cell r="K195" t="str">
            <v>DR</v>
          </cell>
          <cell r="L195" t="str">
            <v>03</v>
          </cell>
          <cell r="M195">
            <v>39</v>
          </cell>
          <cell r="O195" t="str">
            <v>Y</v>
          </cell>
          <cell r="P195" t="str">
            <v>N</v>
          </cell>
        </row>
        <row r="196">
          <cell r="G196" t="str">
            <v>R</v>
          </cell>
          <cell r="H196" t="str">
            <v>Y</v>
          </cell>
          <cell r="J196" t="str">
            <v>OFF</v>
          </cell>
          <cell r="K196" t="str">
            <v>DR</v>
          </cell>
          <cell r="L196" t="str">
            <v>03</v>
          </cell>
          <cell r="M196">
            <v>19</v>
          </cell>
          <cell r="O196" t="str">
            <v>N</v>
          </cell>
          <cell r="P196" t="str">
            <v>N</v>
          </cell>
        </row>
        <row r="197">
          <cell r="G197" t="str">
            <v>U</v>
          </cell>
          <cell r="H197" t="str">
            <v>X</v>
          </cell>
          <cell r="J197" t="str">
            <v>OFF</v>
          </cell>
          <cell r="K197" t="str">
            <v>DR</v>
          </cell>
          <cell r="L197" t="str">
            <v>03</v>
          </cell>
          <cell r="M197">
            <v>31</v>
          </cell>
          <cell r="O197" t="str">
            <v>Y</v>
          </cell>
          <cell r="P197" t="str">
            <v>N</v>
          </cell>
        </row>
        <row r="198">
          <cell r="G198" t="str">
            <v>U</v>
          </cell>
          <cell r="H198" t="str">
            <v>X</v>
          </cell>
          <cell r="J198" t="str">
            <v>OFF</v>
          </cell>
          <cell r="K198" t="str">
            <v>DR</v>
          </cell>
          <cell r="L198" t="str">
            <v>03</v>
          </cell>
          <cell r="M198">
            <v>46</v>
          </cell>
          <cell r="O198" t="str">
            <v>N</v>
          </cell>
          <cell r="P198" t="str">
            <v>N</v>
          </cell>
        </row>
        <row r="199">
          <cell r="G199" t="str">
            <v>R</v>
          </cell>
          <cell r="H199" t="str">
            <v>X</v>
          </cell>
          <cell r="J199" t="str">
            <v>OFF</v>
          </cell>
          <cell r="K199" t="str">
            <v>DR</v>
          </cell>
          <cell r="L199" t="str">
            <v>10</v>
          </cell>
          <cell r="M199">
            <v>31</v>
          </cell>
          <cell r="O199" t="str">
            <v>Y</v>
          </cell>
          <cell r="P199" t="str">
            <v>N</v>
          </cell>
        </row>
        <row r="200">
          <cell r="G200" t="str">
            <v>R</v>
          </cell>
          <cell r="H200" t="str">
            <v>N</v>
          </cell>
          <cell r="J200" t="str">
            <v>OFF</v>
          </cell>
          <cell r="K200" t="str">
            <v>DR</v>
          </cell>
          <cell r="L200" t="str">
            <v>19</v>
          </cell>
          <cell r="M200">
            <v>42</v>
          </cell>
          <cell r="O200" t="str">
            <v>Y</v>
          </cell>
          <cell r="P200" t="str">
            <v>N</v>
          </cell>
        </row>
        <row r="201">
          <cell r="G201" t="str">
            <v>U</v>
          </cell>
          <cell r="H201" t="str">
            <v>N</v>
          </cell>
          <cell r="J201" t="str">
            <v>ON</v>
          </cell>
          <cell r="K201" t="str">
            <v>PED</v>
          </cell>
          <cell r="L201" t="str">
            <v>19</v>
          </cell>
          <cell r="M201">
            <v>39</v>
          </cell>
          <cell r="O201" t="str">
            <v>N</v>
          </cell>
          <cell r="P201" t="str">
            <v>N</v>
          </cell>
        </row>
        <row r="202">
          <cell r="G202" t="str">
            <v>R</v>
          </cell>
          <cell r="H202" t="str">
            <v>N</v>
          </cell>
          <cell r="J202" t="str">
            <v>ON</v>
          </cell>
          <cell r="K202" t="str">
            <v>DR</v>
          </cell>
          <cell r="L202" t="str">
            <v>19</v>
          </cell>
          <cell r="M202">
            <v>59</v>
          </cell>
          <cell r="O202" t="str">
            <v>N</v>
          </cell>
          <cell r="P202" t="str">
            <v>N</v>
          </cell>
        </row>
        <row r="203">
          <cell r="G203" t="str">
            <v>R</v>
          </cell>
          <cell r="H203" t="str">
            <v>Y</v>
          </cell>
          <cell r="J203" t="str">
            <v>ON</v>
          </cell>
          <cell r="K203" t="str">
            <v>PED</v>
          </cell>
          <cell r="L203" t="str">
            <v>03</v>
          </cell>
          <cell r="M203">
            <v>53</v>
          </cell>
          <cell r="O203" t="str">
            <v>N</v>
          </cell>
          <cell r="P203" t="str">
            <v>X</v>
          </cell>
        </row>
        <row r="204">
          <cell r="G204" t="str">
            <v>R</v>
          </cell>
          <cell r="H204" t="str">
            <v>X</v>
          </cell>
          <cell r="J204" t="str">
            <v>OFF</v>
          </cell>
          <cell r="K204" t="str">
            <v>DR</v>
          </cell>
          <cell r="L204" t="str">
            <v>19</v>
          </cell>
          <cell r="M204">
            <v>68</v>
          </cell>
          <cell r="O204" t="str">
            <v>N</v>
          </cell>
          <cell r="P204" t="str">
            <v>N</v>
          </cell>
        </row>
        <row r="205">
          <cell r="G205" t="str">
            <v>R</v>
          </cell>
          <cell r="H205" t="str">
            <v>N</v>
          </cell>
          <cell r="J205" t="str">
            <v>ON</v>
          </cell>
          <cell r="K205" t="str">
            <v>DR</v>
          </cell>
          <cell r="L205" t="str">
            <v>01</v>
          </cell>
          <cell r="M205">
            <v>51</v>
          </cell>
          <cell r="O205" t="str">
            <v>N</v>
          </cell>
          <cell r="P205" t="str">
            <v>N</v>
          </cell>
        </row>
        <row r="206">
          <cell r="G206" t="str">
            <v>R</v>
          </cell>
          <cell r="H206" t="str">
            <v>N</v>
          </cell>
          <cell r="J206" t="str">
            <v>OFF</v>
          </cell>
          <cell r="K206" t="str">
            <v>PASS</v>
          </cell>
          <cell r="L206" t="str">
            <v>30</v>
          </cell>
          <cell r="M206">
            <v>59</v>
          </cell>
          <cell r="O206" t="str">
            <v>N</v>
          </cell>
          <cell r="P206" t="str">
            <v>N</v>
          </cell>
        </row>
        <row r="207">
          <cell r="G207" t="str">
            <v>R</v>
          </cell>
          <cell r="H207" t="str">
            <v>N</v>
          </cell>
          <cell r="J207" t="str">
            <v>OFF</v>
          </cell>
          <cell r="K207" t="str">
            <v>DR</v>
          </cell>
          <cell r="L207" t="str">
            <v>01</v>
          </cell>
          <cell r="M207">
            <v>57</v>
          </cell>
          <cell r="O207" t="str">
            <v>N</v>
          </cell>
          <cell r="P207" t="str">
            <v>N</v>
          </cell>
        </row>
        <row r="208">
          <cell r="G208" t="str">
            <v>U</v>
          </cell>
          <cell r="H208" t="str">
            <v>N</v>
          </cell>
          <cell r="J208" t="str">
            <v>OFF</v>
          </cell>
          <cell r="K208" t="str">
            <v>DR</v>
          </cell>
          <cell r="L208" t="str">
            <v>01</v>
          </cell>
          <cell r="M208">
            <v>40</v>
          </cell>
          <cell r="O208" t="str">
            <v>Y</v>
          </cell>
          <cell r="P208" t="str">
            <v>N</v>
          </cell>
        </row>
        <row r="209">
          <cell r="G209" t="str">
            <v>R</v>
          </cell>
          <cell r="H209" t="str">
            <v>N</v>
          </cell>
          <cell r="J209" t="str">
            <v>ON</v>
          </cell>
          <cell r="K209" t="str">
            <v>DR</v>
          </cell>
          <cell r="L209" t="str">
            <v>01</v>
          </cell>
          <cell r="M209">
            <v>63</v>
          </cell>
          <cell r="O209" t="str">
            <v>Y</v>
          </cell>
          <cell r="P209" t="str">
            <v>N</v>
          </cell>
        </row>
        <row r="210">
          <cell r="G210" t="str">
            <v>U</v>
          </cell>
          <cell r="H210" t="str">
            <v>N</v>
          </cell>
          <cell r="J210" t="str">
            <v>ON</v>
          </cell>
          <cell r="K210" t="str">
            <v>PASS</v>
          </cell>
          <cell r="L210" t="str">
            <v>19</v>
          </cell>
          <cell r="M210">
            <v>86</v>
          </cell>
          <cell r="O210" t="str">
            <v>Y</v>
          </cell>
          <cell r="P210" t="str">
            <v>N</v>
          </cell>
        </row>
        <row r="211">
          <cell r="G211" t="str">
            <v>R</v>
          </cell>
          <cell r="H211" t="str">
            <v>N</v>
          </cell>
          <cell r="J211" t="str">
            <v>OFF</v>
          </cell>
          <cell r="K211" t="str">
            <v>DR</v>
          </cell>
          <cell r="L211" t="str">
            <v>03</v>
          </cell>
          <cell r="M211">
            <v>43</v>
          </cell>
          <cell r="O211" t="str">
            <v>N</v>
          </cell>
          <cell r="P211" t="str">
            <v>N</v>
          </cell>
        </row>
        <row r="212">
          <cell r="G212" t="str">
            <v>R</v>
          </cell>
          <cell r="H212" t="str">
            <v>N</v>
          </cell>
          <cell r="J212" t="str">
            <v>ON</v>
          </cell>
          <cell r="K212" t="str">
            <v>DR</v>
          </cell>
          <cell r="L212" t="str">
            <v>01</v>
          </cell>
          <cell r="M212">
            <v>77</v>
          </cell>
          <cell r="O212" t="str">
            <v>Y</v>
          </cell>
          <cell r="P212" t="str">
            <v>Y</v>
          </cell>
        </row>
        <row r="213">
          <cell r="G213" t="str">
            <v>U</v>
          </cell>
          <cell r="H213" t="str">
            <v>N</v>
          </cell>
          <cell r="J213" t="str">
            <v>ON</v>
          </cell>
          <cell r="K213" t="str">
            <v>DR</v>
          </cell>
          <cell r="L213" t="str">
            <v>13</v>
          </cell>
          <cell r="M213">
            <v>61</v>
          </cell>
          <cell r="O213" t="str">
            <v>N</v>
          </cell>
          <cell r="P213" t="str">
            <v>N</v>
          </cell>
        </row>
        <row r="214">
          <cell r="G214" t="str">
            <v>R</v>
          </cell>
          <cell r="H214" t="str">
            <v>N</v>
          </cell>
          <cell r="J214" t="str">
            <v>OFF</v>
          </cell>
          <cell r="K214" t="str">
            <v>DR</v>
          </cell>
          <cell r="L214" t="str">
            <v>10</v>
          </cell>
          <cell r="M214">
            <v>65</v>
          </cell>
          <cell r="O214" t="str">
            <v>Y</v>
          </cell>
          <cell r="P214" t="str">
            <v>N</v>
          </cell>
        </row>
        <row r="215">
          <cell r="G215" t="str">
            <v>U</v>
          </cell>
          <cell r="H215" t="str">
            <v>X</v>
          </cell>
          <cell r="J215" t="str">
            <v>OFF</v>
          </cell>
          <cell r="K215" t="str">
            <v>DR</v>
          </cell>
          <cell r="L215" t="str">
            <v>03</v>
          </cell>
          <cell r="M215">
            <v>34</v>
          </cell>
          <cell r="O215" t="str">
            <v>N</v>
          </cell>
          <cell r="P215" t="str">
            <v>N</v>
          </cell>
        </row>
        <row r="216">
          <cell r="G216" t="str">
            <v>R</v>
          </cell>
          <cell r="H216" t="str">
            <v>X</v>
          </cell>
          <cell r="J216" t="str">
            <v>OFF</v>
          </cell>
          <cell r="K216" t="str">
            <v>DR</v>
          </cell>
          <cell r="L216" t="str">
            <v>19</v>
          </cell>
          <cell r="M216">
            <v>63</v>
          </cell>
          <cell r="O216" t="str">
            <v>Y</v>
          </cell>
          <cell r="P216" t="str">
            <v>N</v>
          </cell>
        </row>
        <row r="217">
          <cell r="G217" t="str">
            <v>R</v>
          </cell>
          <cell r="H217" t="str">
            <v>X</v>
          </cell>
          <cell r="J217" t="str">
            <v>ON</v>
          </cell>
          <cell r="K217" t="str">
            <v>PED</v>
          </cell>
          <cell r="L217" t="str">
            <v>30</v>
          </cell>
          <cell r="M217">
            <v>16</v>
          </cell>
          <cell r="O217" t="str">
            <v>N</v>
          </cell>
          <cell r="P217" t="str">
            <v>N</v>
          </cell>
        </row>
        <row r="218">
          <cell r="G218" t="str">
            <v>U</v>
          </cell>
          <cell r="H218" t="str">
            <v>Y</v>
          </cell>
          <cell r="J218" t="str">
            <v>ON</v>
          </cell>
          <cell r="K218" t="str">
            <v>PED</v>
          </cell>
          <cell r="L218" t="str">
            <v>01</v>
          </cell>
          <cell r="M218">
            <v>48</v>
          </cell>
          <cell r="O218" t="str">
            <v>N</v>
          </cell>
          <cell r="P218" t="str">
            <v>N</v>
          </cell>
        </row>
        <row r="219">
          <cell r="G219" t="str">
            <v>R</v>
          </cell>
          <cell r="H219" t="str">
            <v>N</v>
          </cell>
          <cell r="J219" t="str">
            <v>ON</v>
          </cell>
          <cell r="K219" t="str">
            <v>DR</v>
          </cell>
          <cell r="L219" t="str">
            <v>01</v>
          </cell>
          <cell r="M219">
            <v>34</v>
          </cell>
          <cell r="O219" t="str">
            <v>N</v>
          </cell>
          <cell r="P219" t="str">
            <v>N</v>
          </cell>
        </row>
        <row r="220">
          <cell r="G220" t="str">
            <v>R</v>
          </cell>
          <cell r="H220" t="str">
            <v>Y</v>
          </cell>
          <cell r="J220" t="str">
            <v>OFF</v>
          </cell>
          <cell r="K220" t="str">
            <v>DR</v>
          </cell>
          <cell r="L220" t="str">
            <v>03</v>
          </cell>
          <cell r="M220">
            <v>43</v>
          </cell>
          <cell r="O220" t="str">
            <v>N</v>
          </cell>
          <cell r="P220" t="str">
            <v>N</v>
          </cell>
        </row>
        <row r="221">
          <cell r="G221" t="str">
            <v>U</v>
          </cell>
          <cell r="H221" t="str">
            <v>X</v>
          </cell>
          <cell r="J221" t="str">
            <v>ON</v>
          </cell>
          <cell r="K221" t="str">
            <v>PED</v>
          </cell>
          <cell r="L221" t="str">
            <v>01</v>
          </cell>
          <cell r="M221">
            <v>71</v>
          </cell>
          <cell r="O221" t="str">
            <v>N</v>
          </cell>
          <cell r="P221" t="str">
            <v>N</v>
          </cell>
        </row>
        <row r="222">
          <cell r="G222" t="str">
            <v>R</v>
          </cell>
          <cell r="H222" t="str">
            <v>X</v>
          </cell>
          <cell r="J222" t="str">
            <v>OFF</v>
          </cell>
          <cell r="K222" t="str">
            <v>DR</v>
          </cell>
          <cell r="L222" t="str">
            <v>10</v>
          </cell>
          <cell r="M222">
            <v>29</v>
          </cell>
          <cell r="O222" t="str">
            <v>Y</v>
          </cell>
          <cell r="P222" t="str">
            <v>N</v>
          </cell>
        </row>
        <row r="223">
          <cell r="G223" t="str">
            <v>R</v>
          </cell>
          <cell r="H223" t="str">
            <v>N</v>
          </cell>
          <cell r="J223" t="str">
            <v>OFF</v>
          </cell>
          <cell r="K223" t="str">
            <v>DR</v>
          </cell>
          <cell r="L223" t="str">
            <v>21</v>
          </cell>
          <cell r="M223">
            <v>28</v>
          </cell>
          <cell r="O223" t="str">
            <v>U</v>
          </cell>
          <cell r="P223" t="str">
            <v>Y</v>
          </cell>
        </row>
        <row r="224">
          <cell r="G224" t="str">
            <v>R</v>
          </cell>
          <cell r="H224" t="str">
            <v>N</v>
          </cell>
          <cell r="J224" t="str">
            <v>OFF</v>
          </cell>
          <cell r="K224" t="str">
            <v>DR</v>
          </cell>
          <cell r="L224" t="str">
            <v>01</v>
          </cell>
          <cell r="M224">
            <v>42</v>
          </cell>
          <cell r="O224" t="str">
            <v>N</v>
          </cell>
          <cell r="P224" t="str">
            <v>N</v>
          </cell>
        </row>
        <row r="225">
          <cell r="G225" t="str">
            <v>R</v>
          </cell>
          <cell r="H225" t="str">
            <v>X</v>
          </cell>
          <cell r="J225" t="str">
            <v>OFF</v>
          </cell>
          <cell r="K225" t="str">
            <v>DR</v>
          </cell>
          <cell r="L225" t="str">
            <v>03</v>
          </cell>
          <cell r="M225">
            <v>24</v>
          </cell>
          <cell r="O225" t="str">
            <v>U</v>
          </cell>
          <cell r="P225" t="str">
            <v>N</v>
          </cell>
        </row>
        <row r="226">
          <cell r="G226" t="str">
            <v>R</v>
          </cell>
          <cell r="H226" t="str">
            <v>X</v>
          </cell>
          <cell r="J226" t="str">
            <v>OFF</v>
          </cell>
          <cell r="K226" t="str">
            <v>PASS</v>
          </cell>
          <cell r="L226" t="str">
            <v>03</v>
          </cell>
          <cell r="M226">
            <v>42</v>
          </cell>
          <cell r="O226" t="str">
            <v>U</v>
          </cell>
          <cell r="P226" t="str">
            <v>N</v>
          </cell>
        </row>
        <row r="227">
          <cell r="G227" t="str">
            <v>R</v>
          </cell>
          <cell r="H227" t="str">
            <v>X</v>
          </cell>
          <cell r="J227" t="str">
            <v>OFF</v>
          </cell>
          <cell r="K227" t="str">
            <v>PASS</v>
          </cell>
          <cell r="L227" t="str">
            <v>03</v>
          </cell>
          <cell r="M227">
            <v>26</v>
          </cell>
          <cell r="O227" t="str">
            <v>U</v>
          </cell>
          <cell r="P227" t="str">
            <v>N</v>
          </cell>
        </row>
        <row r="228">
          <cell r="G228" t="str">
            <v>U</v>
          </cell>
          <cell r="H228" t="str">
            <v>X</v>
          </cell>
          <cell r="J228" t="str">
            <v>ON</v>
          </cell>
          <cell r="K228" t="str">
            <v>PED</v>
          </cell>
          <cell r="L228" t="str">
            <v>24</v>
          </cell>
          <cell r="M228">
            <v>19</v>
          </cell>
          <cell r="O228" t="str">
            <v>N</v>
          </cell>
          <cell r="P228" t="str">
            <v>Y</v>
          </cell>
        </row>
        <row r="229">
          <cell r="G229" t="str">
            <v>R</v>
          </cell>
          <cell r="H229" t="str">
            <v>N</v>
          </cell>
          <cell r="J229" t="str">
            <v>OFF</v>
          </cell>
          <cell r="K229" t="str">
            <v>DR</v>
          </cell>
          <cell r="L229" t="str">
            <v>19</v>
          </cell>
          <cell r="M229">
            <v>77</v>
          </cell>
          <cell r="O229" t="str">
            <v>N</v>
          </cell>
          <cell r="P229" t="str">
            <v>N</v>
          </cell>
        </row>
        <row r="230">
          <cell r="G230" t="str">
            <v>U</v>
          </cell>
          <cell r="H230" t="str">
            <v>X</v>
          </cell>
          <cell r="J230" t="str">
            <v>ON</v>
          </cell>
          <cell r="K230" t="str">
            <v>DR</v>
          </cell>
          <cell r="L230" t="str">
            <v>01</v>
          </cell>
          <cell r="M230">
            <v>28</v>
          </cell>
          <cell r="O230" t="str">
            <v>N</v>
          </cell>
          <cell r="P230" t="str">
            <v>N</v>
          </cell>
        </row>
        <row r="231">
          <cell r="G231" t="str">
            <v>U</v>
          </cell>
          <cell r="H231" t="str">
            <v>Y</v>
          </cell>
          <cell r="J231" t="str">
            <v>OFF</v>
          </cell>
          <cell r="K231" t="str">
            <v>DR</v>
          </cell>
          <cell r="L231" t="str">
            <v>10</v>
          </cell>
          <cell r="M231">
            <v>44</v>
          </cell>
          <cell r="O231" t="str">
            <v>N</v>
          </cell>
          <cell r="P231" t="str">
            <v>N</v>
          </cell>
        </row>
        <row r="232">
          <cell r="G232" t="str">
            <v>U</v>
          </cell>
          <cell r="H232" t="str">
            <v>X</v>
          </cell>
          <cell r="J232" t="str">
            <v>ON</v>
          </cell>
          <cell r="K232" t="str">
            <v>DR</v>
          </cell>
          <cell r="L232" t="str">
            <v>01</v>
          </cell>
          <cell r="M232">
            <v>30</v>
          </cell>
          <cell r="O232" t="str">
            <v>U</v>
          </cell>
          <cell r="P232" t="str">
            <v>N</v>
          </cell>
        </row>
        <row r="233">
          <cell r="G233" t="str">
            <v>R</v>
          </cell>
          <cell r="H233" t="str">
            <v>Y</v>
          </cell>
          <cell r="J233" t="str">
            <v>OFF</v>
          </cell>
          <cell r="K233" t="str">
            <v>PASS</v>
          </cell>
          <cell r="L233" t="str">
            <v>03</v>
          </cell>
          <cell r="M233">
            <v>22</v>
          </cell>
          <cell r="O233" t="str">
            <v>N</v>
          </cell>
          <cell r="P233" t="str">
            <v>N</v>
          </cell>
        </row>
        <row r="234">
          <cell r="G234" t="str">
            <v>R</v>
          </cell>
          <cell r="H234" t="str">
            <v>N</v>
          </cell>
          <cell r="J234" t="str">
            <v>OFF</v>
          </cell>
          <cell r="K234" t="str">
            <v>DR</v>
          </cell>
          <cell r="L234" t="str">
            <v>10</v>
          </cell>
          <cell r="M234">
            <v>61</v>
          </cell>
          <cell r="O234" t="str">
            <v>Y</v>
          </cell>
          <cell r="P234" t="str">
            <v>N</v>
          </cell>
        </row>
        <row r="235">
          <cell r="G235" t="str">
            <v>R</v>
          </cell>
          <cell r="H235" t="str">
            <v>X</v>
          </cell>
          <cell r="J235" t="str">
            <v>ON</v>
          </cell>
          <cell r="K235" t="str">
            <v>PED</v>
          </cell>
          <cell r="L235" t="str">
            <v>19</v>
          </cell>
          <cell r="M235">
            <v>84</v>
          </cell>
          <cell r="O235" t="str">
            <v>N</v>
          </cell>
          <cell r="P235" t="str">
            <v>N</v>
          </cell>
        </row>
        <row r="236">
          <cell r="G236" t="str">
            <v>R</v>
          </cell>
          <cell r="H236" t="str">
            <v>Y</v>
          </cell>
          <cell r="J236" t="str">
            <v>OFF</v>
          </cell>
          <cell r="K236" t="str">
            <v>DR</v>
          </cell>
          <cell r="L236" t="str">
            <v>10</v>
          </cell>
          <cell r="M236">
            <v>58</v>
          </cell>
          <cell r="O236" t="str">
            <v>Y</v>
          </cell>
          <cell r="P236" t="str">
            <v>N</v>
          </cell>
        </row>
        <row r="237">
          <cell r="G237" t="str">
            <v>R</v>
          </cell>
          <cell r="H237" t="str">
            <v>Y</v>
          </cell>
          <cell r="J237" t="str">
            <v>OFF</v>
          </cell>
          <cell r="K237" t="str">
            <v>DR</v>
          </cell>
          <cell r="L237" t="str">
            <v>11</v>
          </cell>
          <cell r="M237">
            <v>23</v>
          </cell>
          <cell r="O237" t="str">
            <v>N</v>
          </cell>
          <cell r="P237" t="str">
            <v>N</v>
          </cell>
        </row>
        <row r="238">
          <cell r="G238" t="str">
            <v>R</v>
          </cell>
          <cell r="H238" t="str">
            <v>Y</v>
          </cell>
          <cell r="J238" t="str">
            <v>ON</v>
          </cell>
          <cell r="K238" t="str">
            <v>DR</v>
          </cell>
          <cell r="L238" t="str">
            <v>10</v>
          </cell>
          <cell r="M238">
            <v>55</v>
          </cell>
          <cell r="O238" t="str">
            <v>Y</v>
          </cell>
          <cell r="P238" t="str">
            <v>Y</v>
          </cell>
        </row>
        <row r="239">
          <cell r="G239" t="str">
            <v>R</v>
          </cell>
          <cell r="H239" t="str">
            <v>N</v>
          </cell>
          <cell r="J239" t="str">
            <v>ON</v>
          </cell>
          <cell r="K239" t="str">
            <v>DR</v>
          </cell>
          <cell r="L239" t="str">
            <v>23</v>
          </cell>
          <cell r="M239">
            <v>43</v>
          </cell>
          <cell r="O239" t="str">
            <v>Y</v>
          </cell>
          <cell r="P239" t="str">
            <v>Y</v>
          </cell>
        </row>
        <row r="240">
          <cell r="G240" t="str">
            <v>R</v>
          </cell>
          <cell r="H240" t="str">
            <v>Y</v>
          </cell>
          <cell r="J240" t="str">
            <v>ON</v>
          </cell>
          <cell r="K240" t="str">
            <v>PED</v>
          </cell>
          <cell r="L240" t="str">
            <v>23</v>
          </cell>
          <cell r="M240">
            <v>63</v>
          </cell>
          <cell r="O240" t="str">
            <v>N</v>
          </cell>
          <cell r="P240" t="str">
            <v>Y</v>
          </cell>
        </row>
        <row r="241">
          <cell r="G241" t="str">
            <v>U</v>
          </cell>
          <cell r="H241" t="str">
            <v>N</v>
          </cell>
          <cell r="J241" t="str">
            <v>ON</v>
          </cell>
          <cell r="K241" t="str">
            <v>DR</v>
          </cell>
          <cell r="L241" t="str">
            <v>01</v>
          </cell>
          <cell r="M241">
            <v>78</v>
          </cell>
          <cell r="O241" t="str">
            <v>Y</v>
          </cell>
          <cell r="P241" t="str">
            <v>N</v>
          </cell>
        </row>
        <row r="242">
          <cell r="G242" t="str">
            <v>R</v>
          </cell>
          <cell r="H242" t="str">
            <v>X</v>
          </cell>
          <cell r="J242" t="str">
            <v>ON</v>
          </cell>
          <cell r="K242" t="str">
            <v>PED</v>
          </cell>
          <cell r="L242" t="str">
            <v>01</v>
          </cell>
          <cell r="M242">
            <v>54</v>
          </cell>
          <cell r="O242" t="str">
            <v>N</v>
          </cell>
          <cell r="P242" t="str">
            <v>N</v>
          </cell>
        </row>
        <row r="243">
          <cell r="G243" t="str">
            <v>U</v>
          </cell>
          <cell r="H243" t="str">
            <v>N</v>
          </cell>
          <cell r="J243" t="str">
            <v>ON</v>
          </cell>
          <cell r="K243" t="str">
            <v>PASS</v>
          </cell>
          <cell r="L243" t="str">
            <v>03</v>
          </cell>
          <cell r="M243">
            <v>70</v>
          </cell>
          <cell r="O243" t="str">
            <v>Y</v>
          </cell>
          <cell r="P243" t="str">
            <v>N</v>
          </cell>
        </row>
        <row r="244">
          <cell r="G244" t="str">
            <v>R</v>
          </cell>
          <cell r="H244" t="str">
            <v>X</v>
          </cell>
          <cell r="J244" t="str">
            <v>OFF</v>
          </cell>
          <cell r="K244" t="str">
            <v>DR</v>
          </cell>
          <cell r="L244" t="str">
            <v>03</v>
          </cell>
          <cell r="M244">
            <v>73</v>
          </cell>
          <cell r="O244" t="str">
            <v>Y</v>
          </cell>
          <cell r="P244" t="str">
            <v>N</v>
          </cell>
        </row>
        <row r="245">
          <cell r="G245" t="str">
            <v>R</v>
          </cell>
          <cell r="H245" t="str">
            <v>N</v>
          </cell>
          <cell r="J245" t="str">
            <v>ON</v>
          </cell>
          <cell r="K245" t="str">
            <v>DR</v>
          </cell>
          <cell r="L245" t="str">
            <v>03</v>
          </cell>
          <cell r="M245">
            <v>60</v>
          </cell>
          <cell r="O245" t="str">
            <v>N</v>
          </cell>
          <cell r="P245" t="str">
            <v>N</v>
          </cell>
        </row>
        <row r="246">
          <cell r="G246" t="str">
            <v>R</v>
          </cell>
          <cell r="H246" t="str">
            <v>N</v>
          </cell>
          <cell r="J246" t="str">
            <v>OFF</v>
          </cell>
          <cell r="K246" t="str">
            <v>PASS</v>
          </cell>
          <cell r="L246" t="str">
            <v>19</v>
          </cell>
          <cell r="M246">
            <v>37</v>
          </cell>
          <cell r="O246" t="str">
            <v>Y</v>
          </cell>
          <cell r="P246" t="str">
            <v>N</v>
          </cell>
        </row>
        <row r="247">
          <cell r="G247" t="str">
            <v>U</v>
          </cell>
          <cell r="H247" t="str">
            <v>N</v>
          </cell>
          <cell r="J247" t="str">
            <v>OFF</v>
          </cell>
          <cell r="K247" t="str">
            <v>PASS</v>
          </cell>
          <cell r="L247" t="str">
            <v>03</v>
          </cell>
          <cell r="M247">
            <v>4</v>
          </cell>
          <cell r="O247" t="str">
            <v>N</v>
          </cell>
          <cell r="P247" t="str">
            <v>N</v>
          </cell>
        </row>
        <row r="248">
          <cell r="G248" t="str">
            <v>U</v>
          </cell>
          <cell r="H248" t="str">
            <v>N</v>
          </cell>
          <cell r="J248" t="str">
            <v>OFF</v>
          </cell>
          <cell r="K248" t="str">
            <v>PASS</v>
          </cell>
          <cell r="L248" t="str">
            <v>03</v>
          </cell>
          <cell r="M248">
            <v>23</v>
          </cell>
          <cell r="O248" t="str">
            <v>N</v>
          </cell>
          <cell r="P248" t="str">
            <v>N</v>
          </cell>
        </row>
        <row r="249">
          <cell r="G249" t="str">
            <v>U</v>
          </cell>
          <cell r="H249" t="str">
            <v>X</v>
          </cell>
          <cell r="J249" t="str">
            <v>OFF</v>
          </cell>
          <cell r="K249" t="str">
            <v>DR</v>
          </cell>
          <cell r="L249" t="str">
            <v>01</v>
          </cell>
          <cell r="M249">
            <v>31</v>
          </cell>
          <cell r="O249" t="str">
            <v>N</v>
          </cell>
          <cell r="P249" t="str">
            <v>N</v>
          </cell>
        </row>
        <row r="250">
          <cell r="G250" t="str">
            <v>R</v>
          </cell>
          <cell r="H250" t="str">
            <v>Y</v>
          </cell>
          <cell r="J250" t="str">
            <v>ON</v>
          </cell>
          <cell r="K250" t="str">
            <v>PASS</v>
          </cell>
          <cell r="L250" t="str">
            <v>19</v>
          </cell>
          <cell r="M250">
            <v>59</v>
          </cell>
          <cell r="O250" t="str">
            <v>N</v>
          </cell>
          <cell r="P250" t="str">
            <v>N</v>
          </cell>
        </row>
        <row r="251">
          <cell r="G251" t="str">
            <v>R</v>
          </cell>
          <cell r="H251" t="str">
            <v>X</v>
          </cell>
          <cell r="J251" t="str">
            <v>ON</v>
          </cell>
          <cell r="K251" t="str">
            <v>DR</v>
          </cell>
          <cell r="L251" t="str">
            <v>01</v>
          </cell>
          <cell r="M251">
            <v>68</v>
          </cell>
          <cell r="O251" t="str">
            <v>U</v>
          </cell>
          <cell r="P251" t="str">
            <v>N</v>
          </cell>
        </row>
        <row r="252">
          <cell r="G252" t="str">
            <v>U</v>
          </cell>
          <cell r="H252" t="str">
            <v>N</v>
          </cell>
          <cell r="J252" t="str">
            <v>ON</v>
          </cell>
          <cell r="K252" t="str">
            <v>PASS</v>
          </cell>
          <cell r="L252" t="str">
            <v>01</v>
          </cell>
          <cell r="M252">
            <v>11</v>
          </cell>
          <cell r="O252" t="str">
            <v>Y</v>
          </cell>
          <cell r="P252" t="str">
            <v>N</v>
          </cell>
        </row>
        <row r="253">
          <cell r="G253" t="str">
            <v>U</v>
          </cell>
          <cell r="H253" t="str">
            <v/>
          </cell>
          <cell r="J253" t="str">
            <v>ON</v>
          </cell>
          <cell r="K253" t="str">
            <v>PED</v>
          </cell>
          <cell r="L253" t="str">
            <v>U</v>
          </cell>
          <cell r="M253">
            <v>50</v>
          </cell>
          <cell r="O253" t="str">
            <v>N</v>
          </cell>
          <cell r="P253" t="str">
            <v>X</v>
          </cell>
        </row>
        <row r="254">
          <cell r="G254" t="str">
            <v>R</v>
          </cell>
          <cell r="H254" t="str">
            <v>X</v>
          </cell>
          <cell r="J254" t="str">
            <v>ON</v>
          </cell>
          <cell r="K254" t="str">
            <v>PED</v>
          </cell>
          <cell r="L254" t="str">
            <v>01</v>
          </cell>
          <cell r="M254">
            <v>39</v>
          </cell>
          <cell r="O254" t="str">
            <v>N</v>
          </cell>
          <cell r="P254" t="str">
            <v>N</v>
          </cell>
        </row>
        <row r="255">
          <cell r="G255" t="str">
            <v>U</v>
          </cell>
          <cell r="H255" t="str">
            <v>X</v>
          </cell>
          <cell r="J255" t="str">
            <v>ON</v>
          </cell>
          <cell r="K255" t="str">
            <v>DR</v>
          </cell>
          <cell r="L255" t="str">
            <v>01</v>
          </cell>
          <cell r="M255">
            <v>35</v>
          </cell>
          <cell r="O255" t="str">
            <v>Y</v>
          </cell>
          <cell r="P255" t="str">
            <v>N</v>
          </cell>
        </row>
        <row r="256">
          <cell r="G256" t="str">
            <v>R</v>
          </cell>
          <cell r="H256" t="str">
            <v>X</v>
          </cell>
          <cell r="J256" t="str">
            <v>OFF</v>
          </cell>
          <cell r="K256" t="str">
            <v>DR</v>
          </cell>
          <cell r="L256" t="str">
            <v>01</v>
          </cell>
          <cell r="M256">
            <v>36</v>
          </cell>
          <cell r="O256" t="str">
            <v>N</v>
          </cell>
          <cell r="P256" t="str">
            <v>N</v>
          </cell>
        </row>
        <row r="257">
          <cell r="G257" t="str">
            <v>R</v>
          </cell>
          <cell r="H257" t="str">
            <v>N</v>
          </cell>
          <cell r="J257" t="str">
            <v>ON</v>
          </cell>
          <cell r="K257" t="str">
            <v>PASS</v>
          </cell>
          <cell r="L257" t="str">
            <v>05</v>
          </cell>
          <cell r="M257">
            <v>13</v>
          </cell>
          <cell r="O257" t="str">
            <v>N</v>
          </cell>
          <cell r="P257" t="str">
            <v>N</v>
          </cell>
        </row>
        <row r="258">
          <cell r="G258" t="str">
            <v>R</v>
          </cell>
          <cell r="H258" t="str">
            <v>X</v>
          </cell>
          <cell r="J258" t="str">
            <v>ON</v>
          </cell>
          <cell r="K258" t="str">
            <v>PASS</v>
          </cell>
          <cell r="L258" t="str">
            <v>03</v>
          </cell>
          <cell r="M258">
            <v>0</v>
          </cell>
          <cell r="O258" t="str">
            <v>N</v>
          </cell>
          <cell r="P258" t="str">
            <v>N</v>
          </cell>
        </row>
        <row r="259">
          <cell r="G259" t="str">
            <v>R</v>
          </cell>
          <cell r="H259" t="str">
            <v>X</v>
          </cell>
          <cell r="J259" t="str">
            <v>ON</v>
          </cell>
          <cell r="K259" t="str">
            <v>DR</v>
          </cell>
          <cell r="L259" t="str">
            <v>03</v>
          </cell>
          <cell r="M259">
            <v>30</v>
          </cell>
          <cell r="O259" t="str">
            <v>N</v>
          </cell>
          <cell r="P259" t="str">
            <v>N</v>
          </cell>
        </row>
        <row r="260">
          <cell r="G260" t="str">
            <v>R</v>
          </cell>
          <cell r="H260" t="str">
            <v>X</v>
          </cell>
          <cell r="J260" t="str">
            <v>ON</v>
          </cell>
          <cell r="K260" t="str">
            <v>PASS</v>
          </cell>
          <cell r="L260" t="str">
            <v>03</v>
          </cell>
          <cell r="M260">
            <v>3</v>
          </cell>
          <cell r="O260" t="str">
            <v>N</v>
          </cell>
          <cell r="P260" t="str">
            <v>N</v>
          </cell>
        </row>
        <row r="261">
          <cell r="G261" t="str">
            <v>R</v>
          </cell>
          <cell r="H261" t="str">
            <v>X</v>
          </cell>
          <cell r="J261" t="str">
            <v>ON</v>
          </cell>
          <cell r="K261" t="str">
            <v>PASS</v>
          </cell>
          <cell r="L261" t="str">
            <v>03</v>
          </cell>
          <cell r="M261">
            <v>4</v>
          </cell>
          <cell r="O261" t="str">
            <v>N</v>
          </cell>
          <cell r="P261" t="str">
            <v>N</v>
          </cell>
        </row>
        <row r="262">
          <cell r="G262" t="str">
            <v>R</v>
          </cell>
          <cell r="H262" t="str">
            <v>X</v>
          </cell>
          <cell r="J262" t="str">
            <v>ON</v>
          </cell>
          <cell r="K262" t="str">
            <v>PASS</v>
          </cell>
          <cell r="L262" t="str">
            <v>03</v>
          </cell>
          <cell r="M262">
            <v>8</v>
          </cell>
          <cell r="O262" t="str">
            <v>N</v>
          </cell>
          <cell r="P262" t="str">
            <v>N</v>
          </cell>
        </row>
        <row r="263">
          <cell r="G263" t="str">
            <v>U</v>
          </cell>
          <cell r="H263" t="str">
            <v>X</v>
          </cell>
          <cell r="J263" t="str">
            <v>ON</v>
          </cell>
          <cell r="K263" t="str">
            <v>DR</v>
          </cell>
          <cell r="L263" t="str">
            <v>03</v>
          </cell>
          <cell r="M263">
            <v>68</v>
          </cell>
          <cell r="O263" t="str">
            <v>N</v>
          </cell>
          <cell r="P263" t="str">
            <v>N</v>
          </cell>
        </row>
        <row r="264">
          <cell r="G264" t="str">
            <v>U</v>
          </cell>
          <cell r="H264" t="str">
            <v>N</v>
          </cell>
          <cell r="J264" t="str">
            <v>ON</v>
          </cell>
          <cell r="K264" t="str">
            <v>DR</v>
          </cell>
          <cell r="L264" t="str">
            <v>01</v>
          </cell>
          <cell r="M264">
            <v>86</v>
          </cell>
          <cell r="O264" t="str">
            <v>Y</v>
          </cell>
          <cell r="P264" t="str">
            <v>Y</v>
          </cell>
        </row>
        <row r="265">
          <cell r="G265" t="str">
            <v>U</v>
          </cell>
          <cell r="H265" t="str">
            <v>X</v>
          </cell>
          <cell r="J265" t="str">
            <v>ON</v>
          </cell>
          <cell r="K265" t="str">
            <v>PASS</v>
          </cell>
          <cell r="L265" t="str">
            <v>03</v>
          </cell>
          <cell r="M265">
            <v>75</v>
          </cell>
          <cell r="O265" t="str">
            <v>Y</v>
          </cell>
          <cell r="P265" t="str">
            <v>N</v>
          </cell>
        </row>
        <row r="266">
          <cell r="G266" t="str">
            <v>R</v>
          </cell>
          <cell r="H266" t="str">
            <v>X</v>
          </cell>
          <cell r="J266" t="str">
            <v>ON</v>
          </cell>
          <cell r="K266" t="str">
            <v>DR</v>
          </cell>
          <cell r="L266" t="str">
            <v>01</v>
          </cell>
          <cell r="M266">
            <v>77</v>
          </cell>
          <cell r="O266" t="str">
            <v>Y</v>
          </cell>
          <cell r="P266" t="str">
            <v>Y</v>
          </cell>
        </row>
        <row r="267">
          <cell r="G267" t="str">
            <v>U</v>
          </cell>
          <cell r="H267" t="str">
            <v>X</v>
          </cell>
          <cell r="J267" t="str">
            <v>OFF</v>
          </cell>
          <cell r="K267" t="str">
            <v>DR</v>
          </cell>
          <cell r="L267" t="str">
            <v>10</v>
          </cell>
          <cell r="M267">
            <v>28</v>
          </cell>
          <cell r="O267" t="str">
            <v>Y</v>
          </cell>
          <cell r="P267" t="str">
            <v>N</v>
          </cell>
        </row>
        <row r="268">
          <cell r="G268" t="str">
            <v>U</v>
          </cell>
          <cell r="H268" t="str">
            <v>X</v>
          </cell>
          <cell r="J268" t="str">
            <v>ON</v>
          </cell>
          <cell r="K268" t="str">
            <v>DR</v>
          </cell>
          <cell r="L268" t="str">
            <v>10</v>
          </cell>
          <cell r="M268">
            <v>19</v>
          </cell>
          <cell r="O268" t="str">
            <v>Y</v>
          </cell>
          <cell r="P268" t="str">
            <v>N</v>
          </cell>
        </row>
        <row r="269">
          <cell r="G269" t="str">
            <v>R</v>
          </cell>
          <cell r="H269" t="str">
            <v>X</v>
          </cell>
          <cell r="J269" t="str">
            <v>ON</v>
          </cell>
          <cell r="K269" t="str">
            <v>DR</v>
          </cell>
          <cell r="L269" t="str">
            <v>11</v>
          </cell>
          <cell r="M269">
            <v>37</v>
          </cell>
          <cell r="O269" t="str">
            <v>N</v>
          </cell>
          <cell r="P269" t="str">
            <v>N</v>
          </cell>
        </row>
        <row r="270">
          <cell r="G270" t="str">
            <v>U</v>
          </cell>
          <cell r="H270" t="str">
            <v>X</v>
          </cell>
          <cell r="J270" t="str">
            <v>ON</v>
          </cell>
          <cell r="K270" t="str">
            <v>PASS</v>
          </cell>
          <cell r="L270" t="str">
            <v>01</v>
          </cell>
          <cell r="M270">
            <v>23</v>
          </cell>
          <cell r="O270" t="str">
            <v>N</v>
          </cell>
          <cell r="P270" t="str">
            <v>Y</v>
          </cell>
        </row>
        <row r="271">
          <cell r="G271" t="str">
            <v>U</v>
          </cell>
          <cell r="H271" t="str">
            <v>X</v>
          </cell>
          <cell r="J271" t="str">
            <v>ON</v>
          </cell>
          <cell r="K271" t="str">
            <v>DR</v>
          </cell>
          <cell r="L271" t="str">
            <v>01</v>
          </cell>
          <cell r="M271">
            <v>30</v>
          </cell>
          <cell r="O271" t="str">
            <v>N</v>
          </cell>
          <cell r="P271" t="str">
            <v>Y</v>
          </cell>
        </row>
        <row r="272">
          <cell r="G272" t="str">
            <v>R</v>
          </cell>
          <cell r="H272" t="str">
            <v>X</v>
          </cell>
          <cell r="J272" t="str">
            <v>OFF</v>
          </cell>
          <cell r="K272" t="str">
            <v>DR</v>
          </cell>
          <cell r="L272" t="str">
            <v>01</v>
          </cell>
          <cell r="M272">
            <v>21</v>
          </cell>
          <cell r="O272" t="str">
            <v>N</v>
          </cell>
          <cell r="P272" t="str">
            <v>N</v>
          </cell>
        </row>
        <row r="273">
          <cell r="G273" t="str">
            <v>R</v>
          </cell>
          <cell r="H273" t="str">
            <v>N</v>
          </cell>
          <cell r="J273" t="str">
            <v>ON</v>
          </cell>
          <cell r="K273" t="str">
            <v>PASS</v>
          </cell>
          <cell r="L273" t="str">
            <v>03</v>
          </cell>
          <cell r="M273">
            <v>23</v>
          </cell>
          <cell r="O273" t="str">
            <v>Y</v>
          </cell>
          <cell r="P273" t="str">
            <v>Y</v>
          </cell>
        </row>
        <row r="274">
          <cell r="G274" t="str">
            <v>R</v>
          </cell>
          <cell r="H274" t="str">
            <v>N</v>
          </cell>
          <cell r="J274" t="str">
            <v>ON</v>
          </cell>
          <cell r="K274" t="str">
            <v>DR</v>
          </cell>
          <cell r="L274" t="str">
            <v>03</v>
          </cell>
          <cell r="M274">
            <v>24</v>
          </cell>
          <cell r="O274" t="str">
            <v>Y</v>
          </cell>
          <cell r="P274" t="str">
            <v>Y</v>
          </cell>
        </row>
        <row r="275">
          <cell r="G275" t="str">
            <v>R</v>
          </cell>
          <cell r="H275" t="str">
            <v>Y</v>
          </cell>
          <cell r="J275" t="str">
            <v>OFF</v>
          </cell>
          <cell r="K275" t="str">
            <v>PASS</v>
          </cell>
          <cell r="L275" t="str">
            <v>19</v>
          </cell>
          <cell r="M275">
            <v>43</v>
          </cell>
          <cell r="O275" t="str">
            <v>N</v>
          </cell>
          <cell r="P275" t="str">
            <v>N</v>
          </cell>
        </row>
        <row r="276">
          <cell r="G276" t="str">
            <v>R</v>
          </cell>
          <cell r="H276" t="str">
            <v>N</v>
          </cell>
          <cell r="J276" t="str">
            <v>OFF</v>
          </cell>
          <cell r="K276" t="str">
            <v>DR</v>
          </cell>
          <cell r="L276" t="str">
            <v>19</v>
          </cell>
          <cell r="M276">
            <v>76</v>
          </cell>
          <cell r="O276" t="str">
            <v>N</v>
          </cell>
          <cell r="P276" t="str">
            <v>N</v>
          </cell>
        </row>
        <row r="277">
          <cell r="G277" t="str">
            <v>U</v>
          </cell>
          <cell r="H277" t="str">
            <v>X</v>
          </cell>
          <cell r="J277" t="str">
            <v>ON</v>
          </cell>
          <cell r="K277" t="str">
            <v>PASS</v>
          </cell>
          <cell r="L277" t="str">
            <v>01</v>
          </cell>
          <cell r="M277">
            <v>57</v>
          </cell>
          <cell r="O277" t="str">
            <v>Y</v>
          </cell>
          <cell r="P277" t="str">
            <v>Y</v>
          </cell>
        </row>
        <row r="278">
          <cell r="G278" t="str">
            <v>U</v>
          </cell>
          <cell r="H278" t="str">
            <v>X</v>
          </cell>
          <cell r="J278" t="str">
            <v>ON</v>
          </cell>
          <cell r="K278" t="str">
            <v>DR</v>
          </cell>
          <cell r="L278" t="str">
            <v>01</v>
          </cell>
          <cell r="M278">
            <v>67</v>
          </cell>
          <cell r="O278" t="str">
            <v>N</v>
          </cell>
          <cell r="P278" t="str">
            <v>Y</v>
          </cell>
        </row>
        <row r="279">
          <cell r="G279" t="str">
            <v>R</v>
          </cell>
          <cell r="H279" t="str">
            <v>X</v>
          </cell>
          <cell r="J279" t="str">
            <v>ON</v>
          </cell>
          <cell r="K279" t="str">
            <v>PED</v>
          </cell>
          <cell r="L279" t="str">
            <v>03</v>
          </cell>
          <cell r="M279">
            <v>67</v>
          </cell>
          <cell r="O279" t="str">
            <v>N</v>
          </cell>
          <cell r="P279" t="str">
            <v>N</v>
          </cell>
        </row>
        <row r="280">
          <cell r="G280" t="str">
            <v>R</v>
          </cell>
          <cell r="H280" t="str">
            <v>N</v>
          </cell>
          <cell r="J280" t="str">
            <v>ON</v>
          </cell>
          <cell r="K280" t="str">
            <v>PASS</v>
          </cell>
          <cell r="L280" t="str">
            <v>30</v>
          </cell>
          <cell r="M280">
            <v>59</v>
          </cell>
          <cell r="O280" t="str">
            <v>Y</v>
          </cell>
          <cell r="P280" t="str">
            <v>N</v>
          </cell>
        </row>
        <row r="281">
          <cell r="G281" t="str">
            <v>R</v>
          </cell>
          <cell r="H281" t="str">
            <v>Y</v>
          </cell>
          <cell r="J281" t="str">
            <v>OFF</v>
          </cell>
          <cell r="K281" t="str">
            <v>DR</v>
          </cell>
          <cell r="L281" t="str">
            <v>01</v>
          </cell>
          <cell r="M281">
            <v>49</v>
          </cell>
          <cell r="O281" t="str">
            <v>N</v>
          </cell>
          <cell r="P281" t="str">
            <v>N</v>
          </cell>
        </row>
        <row r="282">
          <cell r="G282" t="str">
            <v>R</v>
          </cell>
          <cell r="H282" t="str">
            <v>N</v>
          </cell>
          <cell r="J282" t="str">
            <v>OFF</v>
          </cell>
          <cell r="K282" t="str">
            <v>DR</v>
          </cell>
          <cell r="L282" t="str">
            <v>11</v>
          </cell>
          <cell r="M282">
            <v>14</v>
          </cell>
          <cell r="O282" t="str">
            <v>N</v>
          </cell>
          <cell r="P282" t="str">
            <v>N</v>
          </cell>
        </row>
        <row r="283">
          <cell r="G283" t="str">
            <v>R</v>
          </cell>
          <cell r="H283" t="str">
            <v>X</v>
          </cell>
          <cell r="J283" t="str">
            <v>ON</v>
          </cell>
          <cell r="K283" t="str">
            <v>DR</v>
          </cell>
          <cell r="L283" t="str">
            <v>01</v>
          </cell>
          <cell r="M283">
            <v>43</v>
          </cell>
          <cell r="O283" t="str">
            <v>N</v>
          </cell>
          <cell r="P283" t="str">
            <v>N</v>
          </cell>
        </row>
        <row r="284">
          <cell r="G284" t="str">
            <v>R</v>
          </cell>
          <cell r="H284" t="str">
            <v>Y</v>
          </cell>
          <cell r="J284" t="str">
            <v>OFF</v>
          </cell>
          <cell r="K284" t="str">
            <v>DR</v>
          </cell>
          <cell r="L284" t="str">
            <v>01</v>
          </cell>
          <cell r="M284">
            <v>39</v>
          </cell>
          <cell r="O284" t="str">
            <v>Y</v>
          </cell>
          <cell r="P284" t="str">
            <v>N</v>
          </cell>
        </row>
        <row r="285">
          <cell r="G285" t="str">
            <v>R</v>
          </cell>
          <cell r="H285" t="str">
            <v>N</v>
          </cell>
          <cell r="J285" t="str">
            <v>OFF</v>
          </cell>
          <cell r="K285" t="str">
            <v>DR</v>
          </cell>
          <cell r="L285" t="str">
            <v>03</v>
          </cell>
          <cell r="M285">
            <v>39</v>
          </cell>
          <cell r="O285" t="str">
            <v>N</v>
          </cell>
          <cell r="P285" t="str">
            <v>N</v>
          </cell>
        </row>
        <row r="286">
          <cell r="G286" t="str">
            <v>R</v>
          </cell>
          <cell r="H286" t="str">
            <v>X</v>
          </cell>
          <cell r="J286" t="str">
            <v>ON</v>
          </cell>
          <cell r="K286" t="str">
            <v>DR</v>
          </cell>
          <cell r="L286" t="str">
            <v>01</v>
          </cell>
          <cell r="M286">
            <v>60</v>
          </cell>
          <cell r="O286" t="str">
            <v>Y</v>
          </cell>
          <cell r="P286" t="str">
            <v>N</v>
          </cell>
        </row>
        <row r="287">
          <cell r="G287" t="str">
            <v>R</v>
          </cell>
          <cell r="H287" t="str">
            <v>X</v>
          </cell>
          <cell r="J287" t="str">
            <v>OFF</v>
          </cell>
          <cell r="K287" t="str">
            <v>DR</v>
          </cell>
          <cell r="L287" t="str">
            <v>01</v>
          </cell>
          <cell r="M287">
            <v>18</v>
          </cell>
          <cell r="O287" t="str">
            <v>N</v>
          </cell>
          <cell r="P287" t="str">
            <v>N</v>
          </cell>
        </row>
        <row r="288">
          <cell r="G288" t="str">
            <v>R</v>
          </cell>
          <cell r="H288" t="str">
            <v>Y</v>
          </cell>
          <cell r="J288" t="str">
            <v>ON</v>
          </cell>
          <cell r="K288" t="str">
            <v>DR</v>
          </cell>
          <cell r="L288" t="str">
            <v>10</v>
          </cell>
          <cell r="M288">
            <v>76</v>
          </cell>
          <cell r="O288" t="str">
            <v>Y</v>
          </cell>
          <cell r="P288" t="str">
            <v>N</v>
          </cell>
        </row>
        <row r="289">
          <cell r="G289" t="str">
            <v>U</v>
          </cell>
          <cell r="H289" t="str">
            <v>Y</v>
          </cell>
          <cell r="J289" t="str">
            <v>OFF</v>
          </cell>
          <cell r="K289" t="str">
            <v>DR</v>
          </cell>
          <cell r="L289" t="str">
            <v>10</v>
          </cell>
          <cell r="M289">
            <v>51</v>
          </cell>
          <cell r="O289" t="str">
            <v>Y</v>
          </cell>
          <cell r="P289" t="str">
            <v>N</v>
          </cell>
        </row>
        <row r="290">
          <cell r="G290" t="str">
            <v>U</v>
          </cell>
          <cell r="H290" t="str">
            <v>N</v>
          </cell>
          <cell r="J290" t="str">
            <v>ON</v>
          </cell>
          <cell r="K290" t="str">
            <v>DR</v>
          </cell>
          <cell r="L290" t="str">
            <v>17</v>
          </cell>
          <cell r="M290">
            <v>57</v>
          </cell>
          <cell r="O290" t="str">
            <v>N</v>
          </cell>
          <cell r="P290" t="str">
            <v>N</v>
          </cell>
        </row>
        <row r="291">
          <cell r="G291" t="str">
            <v>R</v>
          </cell>
          <cell r="H291" t="str">
            <v>X</v>
          </cell>
          <cell r="J291" t="str">
            <v>OFF</v>
          </cell>
          <cell r="K291" t="str">
            <v>DR</v>
          </cell>
          <cell r="L291" t="str">
            <v>03</v>
          </cell>
          <cell r="M291">
            <v>19</v>
          </cell>
          <cell r="O291" t="str">
            <v>N</v>
          </cell>
          <cell r="P291" t="str">
            <v>N</v>
          </cell>
        </row>
        <row r="292">
          <cell r="G292" t="str">
            <v>R</v>
          </cell>
          <cell r="H292" t="str">
            <v>X</v>
          </cell>
          <cell r="J292" t="str">
            <v>ON</v>
          </cell>
          <cell r="K292" t="str">
            <v>DR</v>
          </cell>
          <cell r="L292" t="str">
            <v>10</v>
          </cell>
          <cell r="M292">
            <v>68</v>
          </cell>
          <cell r="O292" t="str">
            <v>Y</v>
          </cell>
          <cell r="P292" t="str">
            <v>N</v>
          </cell>
        </row>
        <row r="293">
          <cell r="G293" t="str">
            <v>R</v>
          </cell>
          <cell r="H293" t="str">
            <v>N</v>
          </cell>
          <cell r="J293" t="str">
            <v>ON</v>
          </cell>
          <cell r="K293" t="str">
            <v>PASS</v>
          </cell>
          <cell r="L293" t="str">
            <v>03</v>
          </cell>
          <cell r="M293">
            <v>73</v>
          </cell>
          <cell r="O293" t="str">
            <v>N</v>
          </cell>
          <cell r="P293" t="str">
            <v>N</v>
          </cell>
        </row>
        <row r="294">
          <cell r="G294" t="str">
            <v>R</v>
          </cell>
          <cell r="H294" t="str">
            <v>N</v>
          </cell>
          <cell r="J294" t="str">
            <v>ON</v>
          </cell>
          <cell r="K294" t="str">
            <v>PASS</v>
          </cell>
          <cell r="L294" t="str">
            <v>03</v>
          </cell>
          <cell r="M294">
            <v>7</v>
          </cell>
          <cell r="O294" t="str">
            <v>Y</v>
          </cell>
          <cell r="P294" t="str">
            <v>N</v>
          </cell>
        </row>
        <row r="295">
          <cell r="G295" t="str">
            <v>U</v>
          </cell>
          <cell r="H295" t="str">
            <v>X</v>
          </cell>
          <cell r="J295" t="str">
            <v>OFF</v>
          </cell>
          <cell r="K295" t="str">
            <v>DR</v>
          </cell>
          <cell r="L295" t="str">
            <v>01</v>
          </cell>
          <cell r="M295">
            <v>57</v>
          </cell>
          <cell r="O295" t="str">
            <v>N</v>
          </cell>
          <cell r="P295" t="str">
            <v>N</v>
          </cell>
        </row>
        <row r="296">
          <cell r="G296" t="str">
            <v>U</v>
          </cell>
          <cell r="H296" t="str">
            <v/>
          </cell>
          <cell r="J296" t="str">
            <v>ON</v>
          </cell>
          <cell r="K296" t="str">
            <v>PED</v>
          </cell>
          <cell r="L296" t="str">
            <v>03</v>
          </cell>
          <cell r="M296">
            <v>25</v>
          </cell>
          <cell r="O296" t="str">
            <v/>
          </cell>
          <cell r="P296" t="str">
            <v>N</v>
          </cell>
        </row>
        <row r="297">
          <cell r="G297" t="str">
            <v>U</v>
          </cell>
          <cell r="H297" t="str">
            <v>Y</v>
          </cell>
          <cell r="J297" t="str">
            <v>ON</v>
          </cell>
          <cell r="K297" t="str">
            <v>DR</v>
          </cell>
          <cell r="L297" t="str">
            <v>01</v>
          </cell>
          <cell r="M297">
            <v>57</v>
          </cell>
          <cell r="O297" t="str">
            <v>U</v>
          </cell>
          <cell r="P297" t="str">
            <v>N</v>
          </cell>
        </row>
        <row r="298">
          <cell r="G298" t="str">
            <v>R</v>
          </cell>
          <cell r="H298" t="str">
            <v>N</v>
          </cell>
          <cell r="J298" t="str">
            <v>ON</v>
          </cell>
          <cell r="K298" t="str">
            <v>DR</v>
          </cell>
          <cell r="L298" t="str">
            <v>10</v>
          </cell>
          <cell r="M298">
            <v>62</v>
          </cell>
          <cell r="O298" t="str">
            <v>Y</v>
          </cell>
          <cell r="P298" t="str">
            <v>N</v>
          </cell>
        </row>
        <row r="299">
          <cell r="G299" t="str">
            <v>R</v>
          </cell>
          <cell r="H299" t="str">
            <v>X</v>
          </cell>
          <cell r="J299" t="str">
            <v>OFF</v>
          </cell>
          <cell r="K299" t="str">
            <v>DR</v>
          </cell>
          <cell r="L299" t="str">
            <v>10</v>
          </cell>
          <cell r="M299">
            <v>32</v>
          </cell>
          <cell r="O299" t="str">
            <v>Y</v>
          </cell>
          <cell r="P299" t="str">
            <v>N</v>
          </cell>
        </row>
        <row r="300">
          <cell r="G300" t="str">
            <v>R</v>
          </cell>
          <cell r="H300" t="str">
            <v>N</v>
          </cell>
          <cell r="J300" t="str">
            <v>OFF</v>
          </cell>
          <cell r="K300" t="str">
            <v>DR</v>
          </cell>
          <cell r="L300" t="str">
            <v>10</v>
          </cell>
          <cell r="M300">
            <v>35</v>
          </cell>
          <cell r="O300" t="str">
            <v>Y</v>
          </cell>
          <cell r="P300" t="str">
            <v>N</v>
          </cell>
        </row>
        <row r="301">
          <cell r="G301" t="str">
            <v>U</v>
          </cell>
          <cell r="H301" t="str">
            <v>X</v>
          </cell>
          <cell r="J301" t="str">
            <v>OFF</v>
          </cell>
          <cell r="K301" t="str">
            <v>DR</v>
          </cell>
          <cell r="L301" t="str">
            <v>01</v>
          </cell>
          <cell r="M301">
            <v>23</v>
          </cell>
          <cell r="O301" t="str">
            <v>U</v>
          </cell>
          <cell r="P301" t="str">
            <v>N</v>
          </cell>
        </row>
        <row r="302">
          <cell r="G302" t="str">
            <v>R</v>
          </cell>
          <cell r="H302" t="str">
            <v>N</v>
          </cell>
          <cell r="J302" t="str">
            <v>OFF</v>
          </cell>
          <cell r="K302" t="str">
            <v>PASS</v>
          </cell>
          <cell r="L302" t="str">
            <v>03</v>
          </cell>
          <cell r="M302">
            <v>18</v>
          </cell>
          <cell r="O302" t="str">
            <v>N</v>
          </cell>
          <cell r="P302" t="str">
            <v>N</v>
          </cell>
        </row>
        <row r="303">
          <cell r="G303" t="str">
            <v>R</v>
          </cell>
          <cell r="H303" t="str">
            <v>Y</v>
          </cell>
          <cell r="J303" t="str">
            <v>OFF</v>
          </cell>
          <cell r="K303" t="str">
            <v>DR</v>
          </cell>
          <cell r="L303" t="str">
            <v>01</v>
          </cell>
          <cell r="M303">
            <v>56</v>
          </cell>
          <cell r="O303" t="str">
            <v>N</v>
          </cell>
          <cell r="P303" t="str">
            <v>N</v>
          </cell>
        </row>
        <row r="304">
          <cell r="G304" t="str">
            <v>R</v>
          </cell>
          <cell r="H304" t="str">
            <v>N</v>
          </cell>
          <cell r="J304" t="str">
            <v>ON</v>
          </cell>
          <cell r="K304" t="str">
            <v>DR</v>
          </cell>
          <cell r="L304" t="str">
            <v>10</v>
          </cell>
          <cell r="M304">
            <v>57</v>
          </cell>
          <cell r="O304" t="str">
            <v>Y</v>
          </cell>
          <cell r="P304" t="str">
            <v>N</v>
          </cell>
        </row>
        <row r="305">
          <cell r="G305" t="str">
            <v>R</v>
          </cell>
          <cell r="H305" t="str">
            <v>N</v>
          </cell>
          <cell r="J305" t="str">
            <v>ON</v>
          </cell>
          <cell r="K305" t="str">
            <v>DR</v>
          </cell>
          <cell r="L305" t="str">
            <v>01</v>
          </cell>
          <cell r="M305">
            <v>69</v>
          </cell>
          <cell r="O305" t="str">
            <v>N</v>
          </cell>
          <cell r="P305" t="str">
            <v>Y</v>
          </cell>
        </row>
        <row r="306">
          <cell r="G306" t="str">
            <v>R</v>
          </cell>
          <cell r="H306" t="str">
            <v>N</v>
          </cell>
          <cell r="J306" t="str">
            <v>ON</v>
          </cell>
          <cell r="K306" t="str">
            <v>DR</v>
          </cell>
          <cell r="L306" t="str">
            <v>19</v>
          </cell>
          <cell r="M306">
            <v>88</v>
          </cell>
          <cell r="O306" t="str">
            <v>Y</v>
          </cell>
          <cell r="P306" t="str">
            <v>N</v>
          </cell>
        </row>
        <row r="307">
          <cell r="G307" t="str">
            <v>R</v>
          </cell>
          <cell r="H307" t="str">
            <v>X</v>
          </cell>
          <cell r="J307" t="str">
            <v>ON</v>
          </cell>
          <cell r="K307" t="str">
            <v>DR</v>
          </cell>
          <cell r="L307" t="str">
            <v>19</v>
          </cell>
          <cell r="M307">
            <v>48</v>
          </cell>
          <cell r="O307" t="str">
            <v>N</v>
          </cell>
          <cell r="P307" t="str">
            <v>N</v>
          </cell>
        </row>
        <row r="308">
          <cell r="G308" t="str">
            <v>R</v>
          </cell>
          <cell r="H308" t="str">
            <v>N</v>
          </cell>
          <cell r="J308" t="str">
            <v>ON</v>
          </cell>
          <cell r="K308" t="str">
            <v>DR</v>
          </cell>
          <cell r="L308" t="str">
            <v>10</v>
          </cell>
          <cell r="M308">
            <v>57</v>
          </cell>
          <cell r="O308" t="str">
            <v>Y</v>
          </cell>
          <cell r="P308" t="str">
            <v>N</v>
          </cell>
        </row>
        <row r="309">
          <cell r="G309" t="str">
            <v>R</v>
          </cell>
          <cell r="H309" t="str">
            <v>X</v>
          </cell>
          <cell r="J309" t="str">
            <v>ON</v>
          </cell>
          <cell r="K309" t="str">
            <v>DR</v>
          </cell>
          <cell r="L309" t="str">
            <v>03</v>
          </cell>
          <cell r="M309">
            <v>38</v>
          </cell>
          <cell r="O309" t="str">
            <v>N</v>
          </cell>
          <cell r="P309" t="str">
            <v>Y</v>
          </cell>
        </row>
        <row r="310">
          <cell r="G310" t="str">
            <v>R</v>
          </cell>
          <cell r="H310" t="str">
            <v>N</v>
          </cell>
          <cell r="J310" t="str">
            <v>ON</v>
          </cell>
          <cell r="K310" t="str">
            <v>DR</v>
          </cell>
          <cell r="L310" t="str">
            <v>01</v>
          </cell>
          <cell r="M310">
            <v>83</v>
          </cell>
          <cell r="O310" t="str">
            <v>U</v>
          </cell>
          <cell r="P310" t="str">
            <v>N</v>
          </cell>
        </row>
        <row r="311">
          <cell r="G311" t="str">
            <v>U</v>
          </cell>
          <cell r="H311" t="str">
            <v>N</v>
          </cell>
          <cell r="J311" t="str">
            <v>ON</v>
          </cell>
          <cell r="K311" t="str">
            <v>PASS</v>
          </cell>
          <cell r="L311" t="str">
            <v>01</v>
          </cell>
          <cell r="M311">
            <v>81</v>
          </cell>
          <cell r="O311" t="str">
            <v>Y</v>
          </cell>
          <cell r="P311" t="str">
            <v>N</v>
          </cell>
        </row>
        <row r="312">
          <cell r="G312" t="str">
            <v>R</v>
          </cell>
          <cell r="H312" t="str">
            <v>N</v>
          </cell>
          <cell r="J312" t="str">
            <v>ON</v>
          </cell>
          <cell r="K312" t="str">
            <v>DR</v>
          </cell>
          <cell r="L312" t="str">
            <v>15</v>
          </cell>
          <cell r="M312">
            <v>17</v>
          </cell>
          <cell r="O312" t="str">
            <v>U</v>
          </cell>
          <cell r="P312" t="str">
            <v>Y</v>
          </cell>
        </row>
        <row r="313">
          <cell r="G313" t="str">
            <v>R</v>
          </cell>
          <cell r="H313" t="str">
            <v>X</v>
          </cell>
          <cell r="J313" t="str">
            <v>ON</v>
          </cell>
          <cell r="K313" t="str">
            <v>DR</v>
          </cell>
          <cell r="L313" t="str">
            <v>03</v>
          </cell>
          <cell r="M313">
            <v>63</v>
          </cell>
          <cell r="O313" t="str">
            <v>Y</v>
          </cell>
          <cell r="P313" t="str">
            <v>N</v>
          </cell>
        </row>
        <row r="314">
          <cell r="G314" t="str">
            <v>U</v>
          </cell>
          <cell r="H314" t="str">
            <v>X</v>
          </cell>
          <cell r="J314" t="str">
            <v>ON</v>
          </cell>
          <cell r="K314" t="str">
            <v>DR</v>
          </cell>
          <cell r="L314" t="str">
            <v>10</v>
          </cell>
          <cell r="M314">
            <v>28</v>
          </cell>
          <cell r="O314" t="str">
            <v>Y</v>
          </cell>
          <cell r="P314" t="str">
            <v>N</v>
          </cell>
        </row>
        <row r="315">
          <cell r="G315" t="str">
            <v>R</v>
          </cell>
          <cell r="H315" t="str">
            <v>Y</v>
          </cell>
          <cell r="J315" t="str">
            <v>ON</v>
          </cell>
          <cell r="K315" t="str">
            <v>DR</v>
          </cell>
          <cell r="L315" t="str">
            <v>19</v>
          </cell>
          <cell r="M315">
            <v>56</v>
          </cell>
          <cell r="O315" t="str">
            <v>U</v>
          </cell>
          <cell r="P315" t="str">
            <v>Y</v>
          </cell>
        </row>
        <row r="316">
          <cell r="G316" t="str">
            <v>R</v>
          </cell>
          <cell r="H316" t="str">
            <v>N</v>
          </cell>
          <cell r="J316" t="str">
            <v>ON</v>
          </cell>
          <cell r="K316" t="str">
            <v>PASS</v>
          </cell>
          <cell r="L316" t="str">
            <v>01</v>
          </cell>
          <cell r="M316">
            <v>73</v>
          </cell>
          <cell r="O316" t="str">
            <v>N</v>
          </cell>
          <cell r="P316" t="str">
            <v>Y</v>
          </cell>
        </row>
        <row r="317">
          <cell r="G317" t="str">
            <v>R</v>
          </cell>
          <cell r="H317" t="str">
            <v>N</v>
          </cell>
          <cell r="J317" t="str">
            <v>ON</v>
          </cell>
          <cell r="K317" t="str">
            <v>PASS</v>
          </cell>
          <cell r="L317" t="str">
            <v>03</v>
          </cell>
          <cell r="M317">
            <v>55</v>
          </cell>
          <cell r="O317" t="str">
            <v>N</v>
          </cell>
          <cell r="P317" t="str">
            <v>Y</v>
          </cell>
        </row>
        <row r="318">
          <cell r="G318" t="str">
            <v>R</v>
          </cell>
          <cell r="H318" t="str">
            <v>N</v>
          </cell>
          <cell r="J318" t="str">
            <v>ON</v>
          </cell>
          <cell r="K318" t="str">
            <v>PASS</v>
          </cell>
          <cell r="L318" t="str">
            <v>03</v>
          </cell>
          <cell r="M318">
            <v>73</v>
          </cell>
          <cell r="O318" t="str">
            <v>N</v>
          </cell>
          <cell r="P318" t="str">
            <v>Y</v>
          </cell>
        </row>
        <row r="319">
          <cell r="G319" t="str">
            <v>R</v>
          </cell>
          <cell r="H319" t="str">
            <v>N</v>
          </cell>
          <cell r="J319" t="str">
            <v>ON</v>
          </cell>
          <cell r="K319" t="str">
            <v>DR</v>
          </cell>
          <cell r="L319" t="str">
            <v>17</v>
          </cell>
          <cell r="M319">
            <v>89</v>
          </cell>
          <cell r="O319" t="str">
            <v>U</v>
          </cell>
          <cell r="P319" t="str">
            <v>Y</v>
          </cell>
        </row>
        <row r="320">
          <cell r="G320" t="str">
            <v>R</v>
          </cell>
          <cell r="H320" t="str">
            <v>Y</v>
          </cell>
          <cell r="J320" t="str">
            <v>OFF</v>
          </cell>
          <cell r="K320" t="str">
            <v>DR</v>
          </cell>
          <cell r="L320" t="str">
            <v>10</v>
          </cell>
          <cell r="M320">
            <v>45</v>
          </cell>
          <cell r="O320" t="str">
            <v>Y</v>
          </cell>
          <cell r="P320" t="str">
            <v>N</v>
          </cell>
        </row>
        <row r="321">
          <cell r="G321" t="str">
            <v>U</v>
          </cell>
          <cell r="H321" t="str">
            <v>N</v>
          </cell>
          <cell r="J321" t="str">
            <v>ON</v>
          </cell>
          <cell r="K321" t="str">
            <v>PED</v>
          </cell>
          <cell r="L321" t="str">
            <v>01</v>
          </cell>
          <cell r="M321">
            <v>33</v>
          </cell>
          <cell r="O321" t="str">
            <v>N</v>
          </cell>
          <cell r="P321" t="str">
            <v>N</v>
          </cell>
        </row>
        <row r="322">
          <cell r="G322" t="str">
            <v>U</v>
          </cell>
          <cell r="H322" t="str">
            <v>Y</v>
          </cell>
          <cell r="J322" t="str">
            <v>OFF</v>
          </cell>
          <cell r="K322" t="str">
            <v>PASS</v>
          </cell>
          <cell r="L322" t="str">
            <v>03</v>
          </cell>
          <cell r="M322">
            <v>53</v>
          </cell>
          <cell r="O322" t="str">
            <v>N</v>
          </cell>
          <cell r="P322" t="str">
            <v>N</v>
          </cell>
        </row>
        <row r="323">
          <cell r="G323" t="str">
            <v>R</v>
          </cell>
          <cell r="H323" t="str">
            <v>X</v>
          </cell>
          <cell r="J323" t="str">
            <v>OFF</v>
          </cell>
          <cell r="K323" t="str">
            <v>DR</v>
          </cell>
          <cell r="L323" t="str">
            <v>10</v>
          </cell>
          <cell r="M323">
            <v>53</v>
          </cell>
          <cell r="O323" t="str">
            <v>Y</v>
          </cell>
          <cell r="P323" t="str">
            <v>N</v>
          </cell>
        </row>
        <row r="324">
          <cell r="G324" t="str">
            <v>U</v>
          </cell>
          <cell r="H324" t="str">
            <v>N</v>
          </cell>
          <cell r="J324" t="str">
            <v>ON</v>
          </cell>
          <cell r="K324" t="str">
            <v>DR</v>
          </cell>
          <cell r="L324" t="str">
            <v>01</v>
          </cell>
          <cell r="M324">
            <v>34</v>
          </cell>
          <cell r="O324" t="str">
            <v>Y</v>
          </cell>
          <cell r="P324" t="str">
            <v>Y</v>
          </cell>
        </row>
        <row r="325">
          <cell r="G325" t="str">
            <v>R</v>
          </cell>
          <cell r="H325" t="str">
            <v>X</v>
          </cell>
          <cell r="J325" t="str">
            <v>ON</v>
          </cell>
          <cell r="K325" t="str">
            <v>DR</v>
          </cell>
          <cell r="L325" t="str">
            <v>03</v>
          </cell>
          <cell r="M325">
            <v>43</v>
          </cell>
          <cell r="O325" t="str">
            <v>N</v>
          </cell>
          <cell r="P325" t="str">
            <v>Y</v>
          </cell>
        </row>
        <row r="326">
          <cell r="G326" t="str">
            <v>U</v>
          </cell>
          <cell r="H326" t="str">
            <v/>
          </cell>
          <cell r="J326" t="str">
            <v>ON</v>
          </cell>
          <cell r="K326" t="str">
            <v>PED</v>
          </cell>
          <cell r="L326" t="str">
            <v>01</v>
          </cell>
          <cell r="M326">
            <v>59</v>
          </cell>
          <cell r="O326" t="str">
            <v>N</v>
          </cell>
          <cell r="P326" t="str">
            <v>N</v>
          </cell>
        </row>
        <row r="327">
          <cell r="G327" t="str">
            <v>U</v>
          </cell>
          <cell r="H327" t="str">
            <v>X</v>
          </cell>
          <cell r="J327" t="str">
            <v>ON</v>
          </cell>
          <cell r="K327" t="str">
            <v>DR</v>
          </cell>
          <cell r="L327" t="str">
            <v>10</v>
          </cell>
          <cell r="M327">
            <v>55</v>
          </cell>
          <cell r="O327" t="str">
            <v>Y</v>
          </cell>
          <cell r="P327" t="str">
            <v>N</v>
          </cell>
        </row>
        <row r="328">
          <cell r="G328" t="str">
            <v>R</v>
          </cell>
          <cell r="H328" t="str">
            <v>N</v>
          </cell>
          <cell r="J328" t="str">
            <v>OFF</v>
          </cell>
          <cell r="K328" t="str">
            <v>DR</v>
          </cell>
          <cell r="L328" t="str">
            <v>21</v>
          </cell>
          <cell r="M328">
            <v>25</v>
          </cell>
          <cell r="O328" t="str">
            <v>N</v>
          </cell>
          <cell r="P328" t="str">
            <v>Y</v>
          </cell>
        </row>
        <row r="329">
          <cell r="G329" t="str">
            <v>R</v>
          </cell>
          <cell r="H329" t="str">
            <v>N</v>
          </cell>
          <cell r="J329" t="str">
            <v>OFF</v>
          </cell>
          <cell r="K329" t="str">
            <v>DR</v>
          </cell>
          <cell r="L329" t="str">
            <v>05</v>
          </cell>
          <cell r="M329">
            <v>33</v>
          </cell>
          <cell r="O329" t="str">
            <v>N</v>
          </cell>
          <cell r="P329" t="str">
            <v>N</v>
          </cell>
        </row>
        <row r="330">
          <cell r="G330" t="str">
            <v>R</v>
          </cell>
          <cell r="H330" t="str">
            <v>Y</v>
          </cell>
          <cell r="J330" t="str">
            <v>OFF</v>
          </cell>
          <cell r="K330" t="str">
            <v>DR</v>
          </cell>
          <cell r="L330" t="str">
            <v>11</v>
          </cell>
          <cell r="M330">
            <v>64</v>
          </cell>
          <cell r="O330" t="str">
            <v>N</v>
          </cell>
          <cell r="P330" t="str">
            <v>N</v>
          </cell>
        </row>
        <row r="331">
          <cell r="G331" t="str">
            <v>R</v>
          </cell>
          <cell r="H331" t="str">
            <v>X</v>
          </cell>
          <cell r="J331" t="str">
            <v>ON</v>
          </cell>
          <cell r="K331" t="str">
            <v>DR</v>
          </cell>
          <cell r="L331" t="str">
            <v>19</v>
          </cell>
          <cell r="M331">
            <v>77</v>
          </cell>
          <cell r="O331" t="str">
            <v>Y</v>
          </cell>
          <cell r="P331" t="str">
            <v>Y</v>
          </cell>
        </row>
        <row r="332">
          <cell r="G332" t="str">
            <v>R</v>
          </cell>
          <cell r="H332" t="str">
            <v>X</v>
          </cell>
          <cell r="J332" t="str">
            <v>ON</v>
          </cell>
          <cell r="K332" t="str">
            <v>PASS</v>
          </cell>
          <cell r="L332" t="str">
            <v>19</v>
          </cell>
          <cell r="M332">
            <v>72</v>
          </cell>
          <cell r="O332" t="str">
            <v>Y</v>
          </cell>
          <cell r="P332" t="str">
            <v>Y</v>
          </cell>
        </row>
        <row r="333">
          <cell r="G333" t="str">
            <v>R</v>
          </cell>
          <cell r="H333" t="str">
            <v>X</v>
          </cell>
          <cell r="J333" t="str">
            <v>ON</v>
          </cell>
          <cell r="K333" t="str">
            <v>DR</v>
          </cell>
          <cell r="L333" t="str">
            <v>01</v>
          </cell>
          <cell r="M333">
            <v>40</v>
          </cell>
          <cell r="O333" t="str">
            <v>Y</v>
          </cell>
          <cell r="P333" t="str">
            <v>N</v>
          </cell>
        </row>
        <row r="334">
          <cell r="G334" t="str">
            <v>R</v>
          </cell>
          <cell r="H334" t="str">
            <v>X</v>
          </cell>
          <cell r="J334" t="str">
            <v>ON</v>
          </cell>
          <cell r="K334" t="str">
            <v>PASS</v>
          </cell>
          <cell r="L334" t="str">
            <v>01</v>
          </cell>
          <cell r="M334">
            <v>18</v>
          </cell>
          <cell r="O334" t="str">
            <v>Y</v>
          </cell>
          <cell r="P334" t="str">
            <v>N</v>
          </cell>
        </row>
        <row r="335">
          <cell r="G335" t="str">
            <v>R</v>
          </cell>
          <cell r="H335" t="str">
            <v>X</v>
          </cell>
          <cell r="J335" t="str">
            <v>ON</v>
          </cell>
          <cell r="K335" t="str">
            <v>DR</v>
          </cell>
          <cell r="L335" t="str">
            <v>01</v>
          </cell>
          <cell r="M335">
            <v>38</v>
          </cell>
          <cell r="O335" t="str">
            <v>Y</v>
          </cell>
          <cell r="P335" t="str">
            <v>N</v>
          </cell>
        </row>
        <row r="336">
          <cell r="G336" t="str">
            <v>R</v>
          </cell>
          <cell r="H336" t="str">
            <v>X</v>
          </cell>
          <cell r="J336" t="str">
            <v>ON</v>
          </cell>
          <cell r="K336" t="str">
            <v>DR</v>
          </cell>
          <cell r="L336" t="str">
            <v>01</v>
          </cell>
          <cell r="M336">
            <v>31</v>
          </cell>
          <cell r="O336" t="str">
            <v>Y</v>
          </cell>
          <cell r="P336" t="str">
            <v>N</v>
          </cell>
        </row>
        <row r="337">
          <cell r="G337" t="str">
            <v>U</v>
          </cell>
          <cell r="H337" t="str">
            <v>N</v>
          </cell>
          <cell r="J337" t="str">
            <v>ON</v>
          </cell>
          <cell r="K337" t="str">
            <v>DR</v>
          </cell>
          <cell r="L337" t="str">
            <v>01</v>
          </cell>
          <cell r="M337">
            <v>33</v>
          </cell>
          <cell r="O337" t="str">
            <v>U</v>
          </cell>
          <cell r="P337" t="str">
            <v>N</v>
          </cell>
        </row>
        <row r="338">
          <cell r="G338" t="str">
            <v>R</v>
          </cell>
          <cell r="H338" t="str">
            <v>X</v>
          </cell>
          <cell r="J338" t="str">
            <v>OFF</v>
          </cell>
          <cell r="K338" t="str">
            <v>DR</v>
          </cell>
          <cell r="L338" t="str">
            <v>03</v>
          </cell>
          <cell r="M338">
            <v>60</v>
          </cell>
          <cell r="O338" t="str">
            <v>N</v>
          </cell>
          <cell r="P338" t="str">
            <v>N</v>
          </cell>
        </row>
        <row r="339">
          <cell r="G339" t="str">
            <v>R</v>
          </cell>
          <cell r="H339" t="str">
            <v>N</v>
          </cell>
          <cell r="J339" t="str">
            <v>ON</v>
          </cell>
          <cell r="K339" t="str">
            <v>DR</v>
          </cell>
          <cell r="L339" t="str">
            <v>05</v>
          </cell>
          <cell r="M339">
            <v>83</v>
          </cell>
          <cell r="O339" t="str">
            <v>N</v>
          </cell>
          <cell r="P339" t="str">
            <v>Y</v>
          </cell>
        </row>
        <row r="340">
          <cell r="G340" t="str">
            <v>R</v>
          </cell>
          <cell r="H340" t="str">
            <v>N</v>
          </cell>
          <cell r="J340" t="str">
            <v>ON</v>
          </cell>
          <cell r="K340" t="str">
            <v>DR</v>
          </cell>
          <cell r="L340" t="str">
            <v>03</v>
          </cell>
          <cell r="M340">
            <v>75</v>
          </cell>
          <cell r="O340" t="str">
            <v>N</v>
          </cell>
          <cell r="P340" t="str">
            <v>N</v>
          </cell>
        </row>
        <row r="341">
          <cell r="G341" t="str">
            <v>U</v>
          </cell>
          <cell r="H341" t="str">
            <v>N</v>
          </cell>
          <cell r="J341" t="str">
            <v>ON</v>
          </cell>
          <cell r="K341" t="str">
            <v>DR</v>
          </cell>
          <cell r="L341" t="str">
            <v>01</v>
          </cell>
          <cell r="M341">
            <v>45</v>
          </cell>
          <cell r="O341" t="str">
            <v>N</v>
          </cell>
          <cell r="P341" t="str">
            <v>Y</v>
          </cell>
        </row>
        <row r="342">
          <cell r="G342" t="str">
            <v>U</v>
          </cell>
          <cell r="H342" t="str">
            <v>X</v>
          </cell>
          <cell r="J342" t="str">
            <v>OFF</v>
          </cell>
          <cell r="K342" t="str">
            <v>DR</v>
          </cell>
          <cell r="L342" t="str">
            <v>03</v>
          </cell>
          <cell r="M342">
            <v>28</v>
          </cell>
          <cell r="O342" t="str">
            <v>N</v>
          </cell>
          <cell r="P342" t="str">
            <v>N</v>
          </cell>
        </row>
        <row r="343">
          <cell r="G343" t="str">
            <v>R</v>
          </cell>
          <cell r="H343" t="str">
            <v>Y</v>
          </cell>
          <cell r="J343" t="str">
            <v>OFF</v>
          </cell>
          <cell r="K343" t="str">
            <v>DR</v>
          </cell>
          <cell r="L343" t="str">
            <v>10</v>
          </cell>
          <cell r="M343">
            <v>57</v>
          </cell>
          <cell r="O343" t="str">
            <v>N</v>
          </cell>
          <cell r="P343" t="str">
            <v>N</v>
          </cell>
        </row>
        <row r="344">
          <cell r="G344" t="str">
            <v>R</v>
          </cell>
          <cell r="H344" t="str">
            <v>N</v>
          </cell>
          <cell r="J344" t="str">
            <v>OFF</v>
          </cell>
          <cell r="K344" t="str">
            <v>DR</v>
          </cell>
          <cell r="L344" t="str">
            <v>03</v>
          </cell>
          <cell r="M344">
            <v>61</v>
          </cell>
          <cell r="O344" t="str">
            <v>N</v>
          </cell>
          <cell r="P344" t="str">
            <v>N</v>
          </cell>
        </row>
        <row r="345">
          <cell r="G345" t="str">
            <v>R</v>
          </cell>
          <cell r="H345" t="str">
            <v>X</v>
          </cell>
          <cell r="J345" t="str">
            <v>OFF</v>
          </cell>
          <cell r="K345" t="str">
            <v>DR</v>
          </cell>
          <cell r="L345" t="str">
            <v>19</v>
          </cell>
          <cell r="M345">
            <v>21</v>
          </cell>
          <cell r="O345" t="str">
            <v>N</v>
          </cell>
          <cell r="P345" t="str">
            <v>N</v>
          </cell>
        </row>
        <row r="346">
          <cell r="G346" t="str">
            <v>U</v>
          </cell>
          <cell r="H346" t="str">
            <v>X</v>
          </cell>
          <cell r="J346" t="str">
            <v>ON</v>
          </cell>
          <cell r="K346" t="str">
            <v>PED</v>
          </cell>
          <cell r="L346" t="str">
            <v>19</v>
          </cell>
          <cell r="M346">
            <v>39</v>
          </cell>
          <cell r="O346" t="str">
            <v>N</v>
          </cell>
          <cell r="P346" t="str">
            <v>N</v>
          </cell>
        </row>
        <row r="347">
          <cell r="G347" t="str">
            <v>R</v>
          </cell>
          <cell r="H347" t="str">
            <v>X</v>
          </cell>
          <cell r="J347" t="str">
            <v>OFF</v>
          </cell>
          <cell r="K347" t="str">
            <v>DR</v>
          </cell>
          <cell r="L347" t="str">
            <v>11</v>
          </cell>
          <cell r="M347">
            <v>20</v>
          </cell>
          <cell r="O347" t="str">
            <v>N</v>
          </cell>
          <cell r="P347" t="str">
            <v>N</v>
          </cell>
        </row>
        <row r="348">
          <cell r="G348" t="str">
            <v>U</v>
          </cell>
          <cell r="H348" t="str">
            <v/>
          </cell>
          <cell r="J348" t="str">
            <v>ON</v>
          </cell>
          <cell r="K348" t="str">
            <v>DR</v>
          </cell>
          <cell r="L348" t="str">
            <v>10</v>
          </cell>
          <cell r="M348">
            <v>26</v>
          </cell>
          <cell r="O348" t="str">
            <v/>
          </cell>
          <cell r="P348" t="str">
            <v>N</v>
          </cell>
        </row>
        <row r="349">
          <cell r="G349" t="str">
            <v>R</v>
          </cell>
          <cell r="H349" t="str">
            <v>N</v>
          </cell>
          <cell r="J349" t="str">
            <v>OFF</v>
          </cell>
          <cell r="K349" t="str">
            <v>DR</v>
          </cell>
          <cell r="L349" t="str">
            <v>19</v>
          </cell>
          <cell r="M349">
            <v>58</v>
          </cell>
          <cell r="O349" t="str">
            <v>N</v>
          </cell>
          <cell r="P349" t="str">
            <v>N</v>
          </cell>
        </row>
        <row r="350">
          <cell r="G350" t="str">
            <v>R</v>
          </cell>
          <cell r="H350" t="str">
            <v>X</v>
          </cell>
          <cell r="J350" t="str">
            <v>ON</v>
          </cell>
          <cell r="K350" t="str">
            <v>DR</v>
          </cell>
          <cell r="L350" t="str">
            <v>10</v>
          </cell>
          <cell r="M350">
            <v>19</v>
          </cell>
          <cell r="O350" t="str">
            <v>Y</v>
          </cell>
          <cell r="P350" t="str">
            <v>N</v>
          </cell>
        </row>
        <row r="351">
          <cell r="G351" t="str">
            <v>U</v>
          </cell>
          <cell r="H351" t="str">
            <v>X</v>
          </cell>
          <cell r="J351" t="str">
            <v>ON</v>
          </cell>
          <cell r="K351" t="str">
            <v>DR</v>
          </cell>
          <cell r="L351" t="str">
            <v>01</v>
          </cell>
          <cell r="M351">
            <v>24</v>
          </cell>
          <cell r="O351" t="str">
            <v>U</v>
          </cell>
          <cell r="P351" t="str">
            <v>N</v>
          </cell>
        </row>
        <row r="352">
          <cell r="G352" t="str">
            <v>U</v>
          </cell>
          <cell r="H352" t="str">
            <v>N</v>
          </cell>
          <cell r="J352" t="str">
            <v>OFF</v>
          </cell>
          <cell r="K352" t="str">
            <v>DR</v>
          </cell>
          <cell r="L352" t="str">
            <v>01</v>
          </cell>
          <cell r="M352">
            <v>71</v>
          </cell>
          <cell r="O352" t="str">
            <v>Y</v>
          </cell>
          <cell r="P352" t="str">
            <v>N</v>
          </cell>
        </row>
        <row r="353">
          <cell r="G353" t="str">
            <v>U</v>
          </cell>
          <cell r="H353" t="str">
            <v>N</v>
          </cell>
          <cell r="J353" t="str">
            <v>OFF</v>
          </cell>
          <cell r="K353" t="str">
            <v>DR</v>
          </cell>
          <cell r="L353" t="str">
            <v>03</v>
          </cell>
          <cell r="M353">
            <v>80</v>
          </cell>
          <cell r="O353" t="str">
            <v>N</v>
          </cell>
          <cell r="P353" t="str">
            <v>N</v>
          </cell>
        </row>
        <row r="354">
          <cell r="G354" t="str">
            <v>R</v>
          </cell>
          <cell r="H354" t="str">
            <v>N</v>
          </cell>
          <cell r="J354" t="str">
            <v>ON</v>
          </cell>
          <cell r="K354" t="str">
            <v>DR</v>
          </cell>
          <cell r="L354" t="str">
            <v>10</v>
          </cell>
          <cell r="M354">
            <v>19</v>
          </cell>
          <cell r="O354" t="str">
            <v>Y</v>
          </cell>
          <cell r="P354" t="str">
            <v>N</v>
          </cell>
        </row>
        <row r="355">
          <cell r="G355" t="str">
            <v>U</v>
          </cell>
          <cell r="H355" t="str">
            <v>X</v>
          </cell>
          <cell r="J355" t="str">
            <v>OFF</v>
          </cell>
          <cell r="K355" t="str">
            <v>DR</v>
          </cell>
          <cell r="L355" t="str">
            <v>03</v>
          </cell>
          <cell r="M355">
            <v>72</v>
          </cell>
          <cell r="O355" t="str">
            <v>N</v>
          </cell>
          <cell r="P355" t="str">
            <v>N</v>
          </cell>
        </row>
        <row r="356">
          <cell r="G356" t="str">
            <v>U</v>
          </cell>
          <cell r="H356" t="str">
            <v>N</v>
          </cell>
          <cell r="J356" t="str">
            <v>ON</v>
          </cell>
          <cell r="K356" t="str">
            <v>PASS</v>
          </cell>
          <cell r="L356" t="str">
            <v>03</v>
          </cell>
          <cell r="M356">
            <v>56</v>
          </cell>
          <cell r="O356" t="str">
            <v>N</v>
          </cell>
          <cell r="P356" t="str">
            <v>N</v>
          </cell>
        </row>
        <row r="357">
          <cell r="G357" t="str">
            <v>U</v>
          </cell>
          <cell r="H357" t="str">
            <v>N</v>
          </cell>
          <cell r="J357" t="str">
            <v>OFF</v>
          </cell>
          <cell r="K357" t="str">
            <v>DR</v>
          </cell>
          <cell r="L357" t="str">
            <v>03</v>
          </cell>
          <cell r="M357">
            <v>44</v>
          </cell>
          <cell r="O357" t="str">
            <v>N</v>
          </cell>
          <cell r="P357" t="str">
            <v>N</v>
          </cell>
        </row>
        <row r="358">
          <cell r="G358" t="str">
            <v>R</v>
          </cell>
          <cell r="H358" t="str">
            <v>X</v>
          </cell>
          <cell r="J358" t="str">
            <v>OFF</v>
          </cell>
          <cell r="K358" t="str">
            <v>DR</v>
          </cell>
          <cell r="L358" t="str">
            <v>23</v>
          </cell>
          <cell r="M358">
            <v>47</v>
          </cell>
          <cell r="O358" t="str">
            <v>Y</v>
          </cell>
          <cell r="P358" t="str">
            <v>Y</v>
          </cell>
        </row>
        <row r="359">
          <cell r="G359" t="str">
            <v>U</v>
          </cell>
          <cell r="H359" t="str">
            <v>N</v>
          </cell>
          <cell r="J359" t="str">
            <v>ON</v>
          </cell>
          <cell r="K359" t="str">
            <v>DR</v>
          </cell>
          <cell r="L359" t="str">
            <v>13</v>
          </cell>
          <cell r="M359">
            <v>64</v>
          </cell>
          <cell r="O359" t="str">
            <v>N</v>
          </cell>
          <cell r="P359" t="str">
            <v>N</v>
          </cell>
        </row>
        <row r="360">
          <cell r="G360" t="str">
            <v>U</v>
          </cell>
          <cell r="H360" t="str">
            <v/>
          </cell>
          <cell r="J360" t="str">
            <v>OFF</v>
          </cell>
          <cell r="K360" t="str">
            <v>PASS</v>
          </cell>
          <cell r="L360" t="str">
            <v>01</v>
          </cell>
          <cell r="M360">
            <v>33</v>
          </cell>
          <cell r="O360" t="str">
            <v>U</v>
          </cell>
          <cell r="P360" t="str">
            <v>N</v>
          </cell>
        </row>
        <row r="361">
          <cell r="G361" t="str">
            <v>U</v>
          </cell>
          <cell r="H361" t="str">
            <v>X</v>
          </cell>
          <cell r="J361" t="str">
            <v>ON</v>
          </cell>
          <cell r="K361" t="str">
            <v>DR</v>
          </cell>
          <cell r="L361" t="str">
            <v>19</v>
          </cell>
          <cell r="M361">
            <v>71</v>
          </cell>
          <cell r="O361" t="str">
            <v>U</v>
          </cell>
          <cell r="P361" t="str">
            <v>N</v>
          </cell>
        </row>
        <row r="362">
          <cell r="G362" t="str">
            <v>U</v>
          </cell>
          <cell r="H362" t="str">
            <v/>
          </cell>
          <cell r="J362" t="str">
            <v>ON</v>
          </cell>
          <cell r="K362" t="str">
            <v>DR</v>
          </cell>
          <cell r="L362" t="str">
            <v>13</v>
          </cell>
          <cell r="M362">
            <v>28</v>
          </cell>
          <cell r="O362" t="str">
            <v>N</v>
          </cell>
          <cell r="P362" t="str">
            <v>N</v>
          </cell>
        </row>
        <row r="363">
          <cell r="G363" t="str">
            <v>R</v>
          </cell>
          <cell r="H363" t="str">
            <v>Y</v>
          </cell>
          <cell r="J363" t="str">
            <v>OFF</v>
          </cell>
          <cell r="K363" t="str">
            <v>DR</v>
          </cell>
          <cell r="L363" t="str">
            <v>05</v>
          </cell>
          <cell r="M363">
            <v>66</v>
          </cell>
          <cell r="O363" t="str">
            <v>N</v>
          </cell>
          <cell r="P363" t="str">
            <v>N</v>
          </cell>
        </row>
        <row r="364">
          <cell r="G364" t="str">
            <v>U</v>
          </cell>
          <cell r="H364" t="str">
            <v>Y</v>
          </cell>
          <cell r="J364" t="str">
            <v>ON</v>
          </cell>
          <cell r="K364" t="str">
            <v>DR</v>
          </cell>
          <cell r="L364" t="str">
            <v>01</v>
          </cell>
          <cell r="M364">
            <v>44</v>
          </cell>
          <cell r="O364" t="str">
            <v>Y</v>
          </cell>
          <cell r="P364" t="str">
            <v>N</v>
          </cell>
        </row>
        <row r="365">
          <cell r="G365" t="str">
            <v>U</v>
          </cell>
          <cell r="H365" t="str">
            <v>X</v>
          </cell>
          <cell r="J365" t="str">
            <v>ON</v>
          </cell>
          <cell r="K365" t="str">
            <v>DR</v>
          </cell>
          <cell r="L365" t="str">
            <v>10</v>
          </cell>
          <cell r="M365">
            <v>15</v>
          </cell>
          <cell r="O365" t="str">
            <v>Y</v>
          </cell>
          <cell r="P365" t="str">
            <v>N</v>
          </cell>
        </row>
        <row r="366">
          <cell r="G366" t="str">
            <v>U</v>
          </cell>
          <cell r="H366" t="str">
            <v>X</v>
          </cell>
          <cell r="J366" t="str">
            <v>ON</v>
          </cell>
          <cell r="K366" t="str">
            <v>DR</v>
          </cell>
          <cell r="L366" t="str">
            <v>13</v>
          </cell>
          <cell r="M366">
            <v>41</v>
          </cell>
          <cell r="O366" t="str">
            <v>N</v>
          </cell>
          <cell r="P366" t="str">
            <v>N</v>
          </cell>
        </row>
        <row r="367">
          <cell r="G367" t="str">
            <v>R</v>
          </cell>
          <cell r="H367" t="str">
            <v>N</v>
          </cell>
          <cell r="J367" t="str">
            <v>ON</v>
          </cell>
          <cell r="K367" t="str">
            <v>DR</v>
          </cell>
          <cell r="L367" t="str">
            <v>05</v>
          </cell>
          <cell r="M367">
            <v>76</v>
          </cell>
          <cell r="O367" t="str">
            <v>N</v>
          </cell>
          <cell r="P367" t="str">
            <v>N</v>
          </cell>
        </row>
        <row r="368">
          <cell r="G368" t="str">
            <v>U</v>
          </cell>
          <cell r="H368" t="str">
            <v>X</v>
          </cell>
          <cell r="J368" t="str">
            <v>OFF</v>
          </cell>
          <cell r="K368" t="str">
            <v>DR</v>
          </cell>
          <cell r="L368" t="str">
            <v>03</v>
          </cell>
          <cell r="M368">
            <v>21</v>
          </cell>
          <cell r="O368" t="str">
            <v>Y</v>
          </cell>
          <cell r="P368" t="str">
            <v>N</v>
          </cell>
        </row>
        <row r="369">
          <cell r="G369" t="str">
            <v>R</v>
          </cell>
          <cell r="H369" t="str">
            <v>Y</v>
          </cell>
          <cell r="J369" t="str">
            <v>OFF</v>
          </cell>
          <cell r="K369" t="str">
            <v>DR</v>
          </cell>
          <cell r="L369" t="str">
            <v>01</v>
          </cell>
          <cell r="M369">
            <v>29</v>
          </cell>
          <cell r="O369" t="str">
            <v>N</v>
          </cell>
          <cell r="P369" t="str">
            <v>N</v>
          </cell>
        </row>
        <row r="370">
          <cell r="G370" t="str">
            <v>U</v>
          </cell>
          <cell r="H370" t="str">
            <v/>
          </cell>
          <cell r="J370" t="str">
            <v>ON</v>
          </cell>
          <cell r="K370" t="str">
            <v>PED</v>
          </cell>
          <cell r="L370" t="str">
            <v>03</v>
          </cell>
          <cell r="M370">
            <v>51</v>
          </cell>
          <cell r="O370" t="str">
            <v>N</v>
          </cell>
          <cell r="P370" t="str">
            <v>N</v>
          </cell>
        </row>
        <row r="371">
          <cell r="G371" t="str">
            <v>R</v>
          </cell>
          <cell r="H371" t="str">
            <v>N</v>
          </cell>
          <cell r="J371" t="str">
            <v>OFF</v>
          </cell>
          <cell r="K371" t="str">
            <v>DR</v>
          </cell>
          <cell r="L371" t="str">
            <v>10</v>
          </cell>
          <cell r="M371">
            <v>24</v>
          </cell>
          <cell r="O371" t="str">
            <v>Y</v>
          </cell>
          <cell r="P371" t="str">
            <v>N</v>
          </cell>
        </row>
        <row r="372">
          <cell r="G372" t="str">
            <v>R</v>
          </cell>
          <cell r="H372" t="str">
            <v>Y</v>
          </cell>
          <cell r="J372" t="str">
            <v>OFF</v>
          </cell>
          <cell r="K372" t="str">
            <v>DR</v>
          </cell>
          <cell r="L372" t="str">
            <v>19</v>
          </cell>
          <cell r="M372">
            <v>24</v>
          </cell>
          <cell r="O372" t="str">
            <v>U</v>
          </cell>
          <cell r="P372" t="str">
            <v>N</v>
          </cell>
        </row>
        <row r="373">
          <cell r="G373" t="str">
            <v>R</v>
          </cell>
          <cell r="H373" t="str">
            <v>Y</v>
          </cell>
          <cell r="J373" t="str">
            <v>OFF</v>
          </cell>
          <cell r="K373" t="str">
            <v>DR</v>
          </cell>
          <cell r="L373" t="str">
            <v>19</v>
          </cell>
          <cell r="M373">
            <v>49</v>
          </cell>
          <cell r="O373" t="str">
            <v>Y</v>
          </cell>
          <cell r="P373" t="str">
            <v>N</v>
          </cell>
        </row>
        <row r="374">
          <cell r="G374" t="str">
            <v>U</v>
          </cell>
          <cell r="H374" t="str">
            <v/>
          </cell>
          <cell r="J374" t="str">
            <v>ON</v>
          </cell>
          <cell r="K374" t="str">
            <v>DR</v>
          </cell>
          <cell r="L374" t="str">
            <v>U</v>
          </cell>
          <cell r="M374">
            <v>48</v>
          </cell>
          <cell r="O374" t="str">
            <v>U</v>
          </cell>
          <cell r="P374" t="str">
            <v>Y</v>
          </cell>
        </row>
        <row r="375">
          <cell r="G375" t="str">
            <v>U</v>
          </cell>
          <cell r="H375" t="str">
            <v/>
          </cell>
          <cell r="J375" t="str">
            <v>ON</v>
          </cell>
          <cell r="K375" t="str">
            <v>PASS</v>
          </cell>
          <cell r="L375" t="str">
            <v>01</v>
          </cell>
          <cell r="M375">
            <v>47</v>
          </cell>
          <cell r="O375" t="str">
            <v>U</v>
          </cell>
          <cell r="P375" t="str">
            <v>N</v>
          </cell>
        </row>
        <row r="376">
          <cell r="G376" t="str">
            <v>U</v>
          </cell>
          <cell r="H376" t="str">
            <v/>
          </cell>
          <cell r="J376" t="str">
            <v>ON</v>
          </cell>
          <cell r="K376" t="str">
            <v>DR</v>
          </cell>
          <cell r="L376" t="str">
            <v>01</v>
          </cell>
          <cell r="M376">
            <v>54</v>
          </cell>
          <cell r="O376" t="str">
            <v>U</v>
          </cell>
          <cell r="P376" t="str">
            <v>N</v>
          </cell>
        </row>
        <row r="377">
          <cell r="G377" t="str">
            <v>R</v>
          </cell>
          <cell r="H377" t="str">
            <v/>
          </cell>
          <cell r="J377" t="str">
            <v>OFF</v>
          </cell>
          <cell r="K377" t="str">
            <v>DR</v>
          </cell>
          <cell r="L377" t="str">
            <v>19</v>
          </cell>
          <cell r="M377">
            <v>22</v>
          </cell>
          <cell r="O377" t="str">
            <v>N</v>
          </cell>
          <cell r="P377" t="str">
            <v>N</v>
          </cell>
        </row>
        <row r="378">
          <cell r="G378" t="str">
            <v>R</v>
          </cell>
          <cell r="H378" t="str">
            <v>N</v>
          </cell>
          <cell r="J378" t="str">
            <v>OFF</v>
          </cell>
          <cell r="K378" t="str">
            <v>PASS</v>
          </cell>
          <cell r="L378" t="str">
            <v>19</v>
          </cell>
          <cell r="M378">
            <v>17</v>
          </cell>
          <cell r="O378" t="str">
            <v>N</v>
          </cell>
          <cell r="P378" t="str">
            <v>Y</v>
          </cell>
        </row>
        <row r="379">
          <cell r="G379" t="str">
            <v>R</v>
          </cell>
          <cell r="H379" t="str">
            <v>N</v>
          </cell>
          <cell r="J379" t="str">
            <v>ON</v>
          </cell>
          <cell r="K379" t="str">
            <v>PASS</v>
          </cell>
          <cell r="L379" t="str">
            <v>03</v>
          </cell>
          <cell r="M379">
            <v>72</v>
          </cell>
          <cell r="O379" t="str">
            <v>Y</v>
          </cell>
          <cell r="P379" t="str">
            <v>N</v>
          </cell>
        </row>
        <row r="380">
          <cell r="G380" t="str">
            <v>R</v>
          </cell>
          <cell r="H380" t="str">
            <v>N</v>
          </cell>
          <cell r="J380" t="str">
            <v>ON</v>
          </cell>
          <cell r="K380" t="str">
            <v>PASS</v>
          </cell>
          <cell r="L380" t="str">
            <v>03</v>
          </cell>
          <cell r="M380">
            <v>72</v>
          </cell>
          <cell r="O380" t="str">
            <v>Y</v>
          </cell>
          <cell r="P380" t="str">
            <v>N</v>
          </cell>
        </row>
        <row r="381">
          <cell r="G381" t="str">
            <v>R</v>
          </cell>
          <cell r="H381" t="str">
            <v>N</v>
          </cell>
          <cell r="J381" t="str">
            <v>ON</v>
          </cell>
          <cell r="K381" t="str">
            <v>DR</v>
          </cell>
          <cell r="L381" t="str">
            <v>01</v>
          </cell>
          <cell r="M381">
            <v>49</v>
          </cell>
          <cell r="O381" t="str">
            <v>Y</v>
          </cell>
          <cell r="P381" t="str">
            <v>N</v>
          </cell>
        </row>
        <row r="382">
          <cell r="G382" t="str">
            <v>U</v>
          </cell>
          <cell r="H382" t="str">
            <v>N</v>
          </cell>
          <cell r="J382" t="str">
            <v>ON</v>
          </cell>
          <cell r="K382" t="str">
            <v>PASS</v>
          </cell>
          <cell r="L382" t="str">
            <v>01</v>
          </cell>
          <cell r="M382">
            <v>88</v>
          </cell>
          <cell r="O382" t="str">
            <v>Y</v>
          </cell>
          <cell r="P382" t="str">
            <v>N</v>
          </cell>
        </row>
        <row r="383">
          <cell r="G383" t="str">
            <v>R</v>
          </cell>
          <cell r="H383" t="str">
            <v>X</v>
          </cell>
          <cell r="J383" t="str">
            <v>OFF</v>
          </cell>
          <cell r="K383" t="str">
            <v>DR</v>
          </cell>
          <cell r="L383" t="str">
            <v>19</v>
          </cell>
          <cell r="M383">
            <v>65</v>
          </cell>
          <cell r="O383" t="str">
            <v>N</v>
          </cell>
          <cell r="P383" t="str">
            <v>N</v>
          </cell>
        </row>
        <row r="384">
          <cell r="G384" t="str">
            <v>R</v>
          </cell>
          <cell r="H384" t="str">
            <v>N</v>
          </cell>
          <cell r="J384" t="str">
            <v>OFF</v>
          </cell>
          <cell r="K384" t="str">
            <v>DR</v>
          </cell>
          <cell r="L384" t="str">
            <v>19</v>
          </cell>
          <cell r="M384">
            <v>53</v>
          </cell>
          <cell r="O384" t="str">
            <v>N</v>
          </cell>
          <cell r="P384" t="str">
            <v>N</v>
          </cell>
        </row>
        <row r="385">
          <cell r="G385" t="str">
            <v>R</v>
          </cell>
          <cell r="H385" t="str">
            <v>N</v>
          </cell>
          <cell r="J385" t="str">
            <v>ON</v>
          </cell>
          <cell r="K385" t="str">
            <v>PED</v>
          </cell>
          <cell r="L385" t="str">
            <v>03</v>
          </cell>
          <cell r="M385">
            <v>2</v>
          </cell>
          <cell r="O385" t="str">
            <v>N</v>
          </cell>
          <cell r="P385" t="str">
            <v>N</v>
          </cell>
        </row>
        <row r="386">
          <cell r="G386" t="str">
            <v>R</v>
          </cell>
          <cell r="H386" t="str">
            <v>N</v>
          </cell>
          <cell r="J386" t="str">
            <v>ON</v>
          </cell>
          <cell r="K386" t="str">
            <v>DR</v>
          </cell>
          <cell r="L386" t="str">
            <v>01</v>
          </cell>
          <cell r="M386">
            <v>80</v>
          </cell>
          <cell r="O386" t="str">
            <v>Y</v>
          </cell>
          <cell r="P386" t="str">
            <v>N</v>
          </cell>
        </row>
        <row r="387">
          <cell r="G387" t="str">
            <v>U</v>
          </cell>
          <cell r="H387" t="str">
            <v>X</v>
          </cell>
          <cell r="J387" t="str">
            <v>ON</v>
          </cell>
          <cell r="K387" t="str">
            <v>DR</v>
          </cell>
          <cell r="L387" t="str">
            <v>10</v>
          </cell>
          <cell r="M387">
            <v>26</v>
          </cell>
          <cell r="O387" t="str">
            <v>Y</v>
          </cell>
          <cell r="P387" t="str">
            <v>N</v>
          </cell>
        </row>
        <row r="388">
          <cell r="G388" t="str">
            <v>R</v>
          </cell>
          <cell r="H388" t="str">
            <v>X</v>
          </cell>
          <cell r="J388" t="str">
            <v>OFF</v>
          </cell>
          <cell r="K388" t="str">
            <v>DR</v>
          </cell>
          <cell r="L388" t="str">
            <v>19</v>
          </cell>
          <cell r="M388">
            <v>47</v>
          </cell>
          <cell r="O388" t="str">
            <v>N</v>
          </cell>
          <cell r="P388" t="str">
            <v>N</v>
          </cell>
        </row>
        <row r="389">
          <cell r="G389" t="str">
            <v>R</v>
          </cell>
          <cell r="H389" t="str">
            <v/>
          </cell>
          <cell r="J389" t="str">
            <v>OFF</v>
          </cell>
          <cell r="K389" t="str">
            <v>PASS</v>
          </cell>
          <cell r="L389" t="str">
            <v>03</v>
          </cell>
          <cell r="M389">
            <v>70</v>
          </cell>
          <cell r="O389" t="str">
            <v>N</v>
          </cell>
          <cell r="P389" t="str">
            <v>N</v>
          </cell>
        </row>
        <row r="390">
          <cell r="G390" t="str">
            <v>U</v>
          </cell>
          <cell r="H390" t="str">
            <v>X</v>
          </cell>
          <cell r="J390" t="str">
            <v>ON</v>
          </cell>
          <cell r="K390" t="str">
            <v>DR</v>
          </cell>
          <cell r="L390" t="str">
            <v>10</v>
          </cell>
          <cell r="M390">
            <v>33</v>
          </cell>
          <cell r="O390" t="str">
            <v>Y</v>
          </cell>
          <cell r="P390" t="str">
            <v>N</v>
          </cell>
        </row>
        <row r="391">
          <cell r="G391" t="str">
            <v>R</v>
          </cell>
          <cell r="H391" t="str">
            <v>X</v>
          </cell>
          <cell r="J391" t="str">
            <v>OFF</v>
          </cell>
          <cell r="K391" t="str">
            <v>DR</v>
          </cell>
          <cell r="L391" t="str">
            <v>11</v>
          </cell>
          <cell r="M391">
            <v>35</v>
          </cell>
          <cell r="O391" t="str">
            <v>N</v>
          </cell>
          <cell r="P391" t="str">
            <v>N</v>
          </cell>
        </row>
        <row r="392">
          <cell r="G392" t="str">
            <v>U</v>
          </cell>
          <cell r="H392" t="str">
            <v>X</v>
          </cell>
          <cell r="J392" t="str">
            <v>OFF</v>
          </cell>
          <cell r="K392" t="str">
            <v>DR</v>
          </cell>
          <cell r="L392" t="str">
            <v>19</v>
          </cell>
          <cell r="M392">
            <v>58</v>
          </cell>
          <cell r="O392" t="str">
            <v>N</v>
          </cell>
          <cell r="P392" t="str">
            <v>N</v>
          </cell>
        </row>
        <row r="393">
          <cell r="G393" t="str">
            <v>R</v>
          </cell>
          <cell r="H393" t="str">
            <v>N</v>
          </cell>
          <cell r="J393" t="str">
            <v>OFF</v>
          </cell>
          <cell r="K393" t="str">
            <v>DR</v>
          </cell>
          <cell r="L393" t="str">
            <v>03</v>
          </cell>
          <cell r="M393">
            <v>69</v>
          </cell>
          <cell r="O393" t="str">
            <v>N</v>
          </cell>
          <cell r="P393" t="str">
            <v>N</v>
          </cell>
        </row>
        <row r="394">
          <cell r="G394" t="str">
            <v>R</v>
          </cell>
          <cell r="H394" t="str">
            <v>X</v>
          </cell>
          <cell r="J394" t="str">
            <v>OFF</v>
          </cell>
          <cell r="K394" t="str">
            <v>PASS</v>
          </cell>
          <cell r="L394" t="str">
            <v>05</v>
          </cell>
          <cell r="M394">
            <v>11</v>
          </cell>
          <cell r="O394" t="str">
            <v>N</v>
          </cell>
          <cell r="P394" t="str">
            <v>N</v>
          </cell>
        </row>
        <row r="395">
          <cell r="G395" t="str">
            <v>R</v>
          </cell>
          <cell r="H395" t="str">
            <v>X</v>
          </cell>
          <cell r="J395" t="str">
            <v>ON</v>
          </cell>
          <cell r="K395" t="str">
            <v>DR</v>
          </cell>
          <cell r="L395" t="str">
            <v>01</v>
          </cell>
          <cell r="M395">
            <v>55</v>
          </cell>
          <cell r="O395" t="str">
            <v>N</v>
          </cell>
          <cell r="P395" t="str">
            <v>Y</v>
          </cell>
        </row>
        <row r="396">
          <cell r="G396" t="str">
            <v>R</v>
          </cell>
          <cell r="H396" t="str">
            <v>Y</v>
          </cell>
          <cell r="J396" t="str">
            <v>OFF</v>
          </cell>
          <cell r="K396" t="str">
            <v>PASS</v>
          </cell>
          <cell r="L396" t="str">
            <v>19</v>
          </cell>
          <cell r="M396">
            <v>44</v>
          </cell>
          <cell r="O396" t="str">
            <v>N</v>
          </cell>
          <cell r="P396" t="str">
            <v>N</v>
          </cell>
        </row>
        <row r="397">
          <cell r="G397" t="str">
            <v>U</v>
          </cell>
          <cell r="H397" t="str">
            <v/>
          </cell>
          <cell r="J397" t="str">
            <v>ON</v>
          </cell>
          <cell r="K397" t="str">
            <v>PASS</v>
          </cell>
          <cell r="L397" t="str">
            <v>01</v>
          </cell>
          <cell r="M397">
            <v>38</v>
          </cell>
          <cell r="O397" t="str">
            <v/>
          </cell>
          <cell r="P397" t="str">
            <v>N</v>
          </cell>
        </row>
        <row r="398">
          <cell r="G398" t="str">
            <v>U</v>
          </cell>
          <cell r="H398" t="str">
            <v>N</v>
          </cell>
          <cell r="J398" t="str">
            <v>OFF</v>
          </cell>
          <cell r="K398" t="str">
            <v>DR</v>
          </cell>
          <cell r="L398" t="str">
            <v>01</v>
          </cell>
          <cell r="M398">
            <v>84</v>
          </cell>
          <cell r="O398" t="str">
            <v>Y</v>
          </cell>
          <cell r="P398" t="str">
            <v>N</v>
          </cell>
        </row>
        <row r="399">
          <cell r="G399" t="str">
            <v>U</v>
          </cell>
          <cell r="H399" t="str">
            <v>X</v>
          </cell>
          <cell r="J399" t="str">
            <v>OFF</v>
          </cell>
          <cell r="K399" t="str">
            <v>DR</v>
          </cell>
          <cell r="L399" t="str">
            <v>19</v>
          </cell>
          <cell r="M399">
            <v>46</v>
          </cell>
          <cell r="O399" t="str">
            <v>N</v>
          </cell>
          <cell r="P399" t="str">
            <v>N</v>
          </cell>
        </row>
        <row r="400">
          <cell r="G400" t="str">
            <v>R</v>
          </cell>
          <cell r="H400" t="str">
            <v>X</v>
          </cell>
          <cell r="J400" t="str">
            <v>OFF</v>
          </cell>
          <cell r="K400" t="str">
            <v>DR</v>
          </cell>
          <cell r="L400" t="str">
            <v>10</v>
          </cell>
          <cell r="M400">
            <v>47</v>
          </cell>
          <cell r="O400" t="str">
            <v>Y</v>
          </cell>
          <cell r="P400" t="str">
            <v>N</v>
          </cell>
        </row>
        <row r="401">
          <cell r="G401" t="str">
            <v>U</v>
          </cell>
          <cell r="H401" t="str">
            <v>X</v>
          </cell>
          <cell r="J401" t="str">
            <v>OFF</v>
          </cell>
          <cell r="K401" t="str">
            <v>DR</v>
          </cell>
          <cell r="L401" t="str">
            <v>01</v>
          </cell>
          <cell r="M401">
            <v>25</v>
          </cell>
          <cell r="O401" t="str">
            <v>U</v>
          </cell>
          <cell r="P401" t="str">
            <v>N</v>
          </cell>
        </row>
        <row r="402">
          <cell r="G402" t="str">
            <v>R</v>
          </cell>
          <cell r="H402" t="str">
            <v>X</v>
          </cell>
          <cell r="J402" t="str">
            <v>ON</v>
          </cell>
          <cell r="K402" t="str">
            <v>DR</v>
          </cell>
          <cell r="L402" t="str">
            <v>19</v>
          </cell>
          <cell r="M402">
            <v>39</v>
          </cell>
          <cell r="O402" t="str">
            <v>Y</v>
          </cell>
          <cell r="P402" t="str">
            <v>Y</v>
          </cell>
        </row>
        <row r="403">
          <cell r="G403" t="str">
            <v>R</v>
          </cell>
          <cell r="H403" t="str">
            <v/>
          </cell>
          <cell r="J403" t="str">
            <v>ON</v>
          </cell>
          <cell r="K403" t="str">
            <v>DR</v>
          </cell>
          <cell r="L403" t="str">
            <v>10</v>
          </cell>
          <cell r="M403">
            <v>21</v>
          </cell>
          <cell r="O403" t="str">
            <v>N</v>
          </cell>
          <cell r="P403" t="str">
            <v>N</v>
          </cell>
        </row>
        <row r="404">
          <cell r="G404" t="str">
            <v>R</v>
          </cell>
          <cell r="H404" t="str">
            <v>Y</v>
          </cell>
          <cell r="J404" t="str">
            <v>ON</v>
          </cell>
          <cell r="K404" t="str">
            <v>DR</v>
          </cell>
          <cell r="L404" t="str">
            <v>19</v>
          </cell>
          <cell r="M404">
            <v>56</v>
          </cell>
          <cell r="O404" t="str">
            <v>N</v>
          </cell>
          <cell r="P404" t="str">
            <v>N</v>
          </cell>
        </row>
        <row r="405">
          <cell r="G405" t="str">
            <v>R</v>
          </cell>
          <cell r="H405" t="str">
            <v>N</v>
          </cell>
          <cell r="J405" t="str">
            <v>OFF</v>
          </cell>
          <cell r="K405" t="str">
            <v>PASS</v>
          </cell>
          <cell r="L405" t="str">
            <v>01</v>
          </cell>
          <cell r="M405">
            <v>21</v>
          </cell>
          <cell r="O405" t="str">
            <v>Y</v>
          </cell>
          <cell r="P405" t="str">
            <v>N</v>
          </cell>
        </row>
        <row r="406">
          <cell r="G406" t="str">
            <v>R</v>
          </cell>
          <cell r="H406" t="str">
            <v/>
          </cell>
          <cell r="J406" t="str">
            <v>ON</v>
          </cell>
          <cell r="K406" t="str">
            <v>PASS</v>
          </cell>
          <cell r="L406" t="str">
            <v>17</v>
          </cell>
          <cell r="M406">
            <v>7</v>
          </cell>
          <cell r="O406" t="str">
            <v>N</v>
          </cell>
          <cell r="P406" t="str">
            <v>N</v>
          </cell>
        </row>
        <row r="407">
          <cell r="G407" t="str">
            <v>U</v>
          </cell>
          <cell r="H407" t="str">
            <v/>
          </cell>
          <cell r="J407" t="str">
            <v>OFF</v>
          </cell>
          <cell r="K407" t="str">
            <v>DR</v>
          </cell>
          <cell r="L407" t="str">
            <v>01</v>
          </cell>
          <cell r="M407" t="str">
            <v>U</v>
          </cell>
          <cell r="O407" t="str">
            <v>N</v>
          </cell>
          <cell r="P407" t="str">
            <v>N</v>
          </cell>
        </row>
        <row r="408">
          <cell r="G408" t="str">
            <v>R</v>
          </cell>
          <cell r="H408" t="str">
            <v>Y</v>
          </cell>
          <cell r="J408" t="str">
            <v>ON</v>
          </cell>
          <cell r="K408" t="str">
            <v>DR</v>
          </cell>
          <cell r="L408" t="str">
            <v>10</v>
          </cell>
          <cell r="M408">
            <v>59</v>
          </cell>
          <cell r="O408" t="str">
            <v>Y</v>
          </cell>
          <cell r="P408" t="str">
            <v>N</v>
          </cell>
        </row>
        <row r="409">
          <cell r="G409" t="str">
            <v>U</v>
          </cell>
          <cell r="H409" t="str">
            <v/>
          </cell>
          <cell r="J409" t="str">
            <v>ON</v>
          </cell>
          <cell r="K409" t="str">
            <v>DR</v>
          </cell>
          <cell r="L409" t="str">
            <v>10</v>
          </cell>
          <cell r="M409">
            <v>32</v>
          </cell>
          <cell r="O409" t="str">
            <v/>
          </cell>
          <cell r="P409" t="str">
            <v>N</v>
          </cell>
        </row>
        <row r="410">
          <cell r="G410" t="str">
            <v>U</v>
          </cell>
          <cell r="H410" t="str">
            <v/>
          </cell>
          <cell r="J410" t="str">
            <v>ON</v>
          </cell>
          <cell r="K410" t="str">
            <v>DR</v>
          </cell>
          <cell r="L410" t="str">
            <v>10</v>
          </cell>
          <cell r="M410">
            <v>30</v>
          </cell>
          <cell r="O410" t="str">
            <v/>
          </cell>
          <cell r="P410" t="str">
            <v>N</v>
          </cell>
        </row>
        <row r="411">
          <cell r="G411" t="str">
            <v>R</v>
          </cell>
          <cell r="H411" t="str">
            <v>N</v>
          </cell>
          <cell r="J411" t="str">
            <v>OFF</v>
          </cell>
          <cell r="K411" t="str">
            <v>DR</v>
          </cell>
          <cell r="L411" t="str">
            <v>01</v>
          </cell>
          <cell r="M411">
            <v>21</v>
          </cell>
          <cell r="O411" t="str">
            <v>Y</v>
          </cell>
          <cell r="P411" t="str">
            <v>N</v>
          </cell>
        </row>
        <row r="412">
          <cell r="G412" t="str">
            <v>R</v>
          </cell>
          <cell r="H412" t="str">
            <v>N</v>
          </cell>
          <cell r="J412" t="str">
            <v>ON</v>
          </cell>
          <cell r="K412" t="str">
            <v>DR</v>
          </cell>
          <cell r="L412" t="str">
            <v>10</v>
          </cell>
          <cell r="M412">
            <v>65</v>
          </cell>
          <cell r="O412" t="str">
            <v>Y</v>
          </cell>
          <cell r="P412" t="str">
            <v>N</v>
          </cell>
        </row>
        <row r="413">
          <cell r="G413" t="str">
            <v>U</v>
          </cell>
          <cell r="H413" t="str">
            <v>N</v>
          </cell>
          <cell r="J413" t="str">
            <v>OFF</v>
          </cell>
          <cell r="K413" t="str">
            <v>DR</v>
          </cell>
          <cell r="L413" t="str">
            <v>01</v>
          </cell>
          <cell r="M413">
            <v>48</v>
          </cell>
          <cell r="O413" t="str">
            <v>Y</v>
          </cell>
          <cell r="P413" t="str">
            <v>N</v>
          </cell>
        </row>
        <row r="414">
          <cell r="G414" t="str">
            <v>R</v>
          </cell>
          <cell r="H414" t="str">
            <v>Y</v>
          </cell>
          <cell r="J414" t="str">
            <v>OFF</v>
          </cell>
          <cell r="K414" t="str">
            <v>PASS</v>
          </cell>
          <cell r="L414" t="str">
            <v>19</v>
          </cell>
          <cell r="M414">
            <v>67</v>
          </cell>
          <cell r="O414" t="str">
            <v>N</v>
          </cell>
          <cell r="P414" t="str">
            <v>N</v>
          </cell>
        </row>
        <row r="415">
          <cell r="G415" t="str">
            <v>U</v>
          </cell>
          <cell r="H415" t="str">
            <v/>
          </cell>
          <cell r="J415" t="str">
            <v>OFF</v>
          </cell>
          <cell r="K415" t="str">
            <v>DR</v>
          </cell>
          <cell r="L415" t="str">
            <v>14</v>
          </cell>
          <cell r="M415">
            <v>65</v>
          </cell>
          <cell r="O415" t="str">
            <v>N</v>
          </cell>
          <cell r="P415" t="str">
            <v>N</v>
          </cell>
        </row>
        <row r="416">
          <cell r="G416" t="str">
            <v>R</v>
          </cell>
          <cell r="H416" t="str">
            <v>X</v>
          </cell>
          <cell r="J416" t="str">
            <v>OFF</v>
          </cell>
          <cell r="K416" t="str">
            <v>PASS</v>
          </cell>
          <cell r="L416" t="str">
            <v>01</v>
          </cell>
          <cell r="M416">
            <v>7</v>
          </cell>
          <cell r="O416" t="str">
            <v>Y</v>
          </cell>
          <cell r="P416" t="str">
            <v>N</v>
          </cell>
        </row>
        <row r="417">
          <cell r="G417" t="str">
            <v>R</v>
          </cell>
          <cell r="H417" t="str">
            <v>X</v>
          </cell>
          <cell r="J417" t="str">
            <v>OFF</v>
          </cell>
          <cell r="K417" t="str">
            <v>DR</v>
          </cell>
          <cell r="L417" t="str">
            <v>19</v>
          </cell>
          <cell r="M417">
            <v>18</v>
          </cell>
          <cell r="O417" t="str">
            <v>N</v>
          </cell>
          <cell r="P417" t="str">
            <v>N</v>
          </cell>
        </row>
        <row r="418">
          <cell r="G418" t="str">
            <v>R</v>
          </cell>
          <cell r="H418" t="str">
            <v/>
          </cell>
          <cell r="J418" t="str">
            <v>U</v>
          </cell>
          <cell r="K418" t="str">
            <v>PASS</v>
          </cell>
          <cell r="L418" t="str">
            <v>U</v>
          </cell>
          <cell r="M418">
            <v>15</v>
          </cell>
          <cell r="O418" t="str">
            <v>N</v>
          </cell>
          <cell r="P418" t="str">
            <v/>
          </cell>
        </row>
        <row r="419">
          <cell r="G419" t="str">
            <v>R</v>
          </cell>
          <cell r="H419" t="str">
            <v>N</v>
          </cell>
          <cell r="J419" t="str">
            <v>OFF</v>
          </cell>
          <cell r="K419" t="str">
            <v>DR</v>
          </cell>
          <cell r="L419" t="str">
            <v>05</v>
          </cell>
          <cell r="M419">
            <v>54</v>
          </cell>
          <cell r="O419" t="str">
            <v>N</v>
          </cell>
          <cell r="P419" t="str">
            <v>N</v>
          </cell>
        </row>
        <row r="420">
          <cell r="G420" t="str">
            <v>R</v>
          </cell>
          <cell r="H420" t="str">
            <v>X</v>
          </cell>
          <cell r="J420" t="str">
            <v>OFF</v>
          </cell>
          <cell r="K420" t="str">
            <v>DR</v>
          </cell>
          <cell r="L420" t="str">
            <v>01</v>
          </cell>
          <cell r="M420">
            <v>21</v>
          </cell>
          <cell r="O420" t="str">
            <v>Y</v>
          </cell>
          <cell r="P420" t="str">
            <v>N</v>
          </cell>
        </row>
        <row r="421">
          <cell r="G421" t="str">
            <v>R</v>
          </cell>
          <cell r="H421" t="str">
            <v>N</v>
          </cell>
          <cell r="J421" t="str">
            <v>ON</v>
          </cell>
          <cell r="K421" t="str">
            <v>DR</v>
          </cell>
          <cell r="L421" t="str">
            <v>01</v>
          </cell>
          <cell r="M421">
            <v>53</v>
          </cell>
          <cell r="O421" t="str">
            <v>N</v>
          </cell>
          <cell r="P421" t="str">
            <v>N</v>
          </cell>
        </row>
        <row r="422">
          <cell r="G422" t="str">
            <v>R</v>
          </cell>
          <cell r="H422" t="str">
            <v>X</v>
          </cell>
          <cell r="J422" t="str">
            <v>OFF</v>
          </cell>
          <cell r="K422" t="str">
            <v>DR</v>
          </cell>
          <cell r="L422" t="str">
            <v>19</v>
          </cell>
          <cell r="M422">
            <v>52</v>
          </cell>
          <cell r="O422" t="str">
            <v>N</v>
          </cell>
          <cell r="P422" t="str">
            <v>N</v>
          </cell>
        </row>
        <row r="423">
          <cell r="G423" t="str">
            <v>R</v>
          </cell>
          <cell r="H423" t="str">
            <v>N</v>
          </cell>
          <cell r="J423" t="str">
            <v>ON</v>
          </cell>
          <cell r="K423" t="str">
            <v>DR</v>
          </cell>
          <cell r="L423" t="str">
            <v>13</v>
          </cell>
          <cell r="M423">
            <v>38</v>
          </cell>
          <cell r="O423" t="str">
            <v>N</v>
          </cell>
          <cell r="P423" t="str">
            <v>Y</v>
          </cell>
        </row>
        <row r="424">
          <cell r="G424" t="str">
            <v>R</v>
          </cell>
          <cell r="H424" t="str">
            <v>X</v>
          </cell>
          <cell r="J424" t="str">
            <v>OFF</v>
          </cell>
          <cell r="K424" t="str">
            <v>DR</v>
          </cell>
          <cell r="L424" t="str">
            <v>03</v>
          </cell>
          <cell r="M424">
            <v>32</v>
          </cell>
          <cell r="O424" t="str">
            <v>N</v>
          </cell>
          <cell r="P424" t="str">
            <v>N</v>
          </cell>
        </row>
        <row r="425">
          <cell r="G425" t="str">
            <v>U</v>
          </cell>
          <cell r="H425" t="str">
            <v/>
          </cell>
          <cell r="J425" t="str">
            <v>ON</v>
          </cell>
          <cell r="K425" t="str">
            <v>DR</v>
          </cell>
          <cell r="L425" t="str">
            <v>01</v>
          </cell>
          <cell r="M425" t="str">
            <v>U</v>
          </cell>
          <cell r="O425" t="str">
            <v>Y</v>
          </cell>
          <cell r="P425" t="str">
            <v>Y</v>
          </cell>
        </row>
        <row r="426">
          <cell r="G426" t="str">
            <v>U</v>
          </cell>
          <cell r="H426" t="str">
            <v>N</v>
          </cell>
          <cell r="J426" t="str">
            <v>ON</v>
          </cell>
          <cell r="K426" t="str">
            <v>PED</v>
          </cell>
          <cell r="L426" t="str">
            <v>01</v>
          </cell>
          <cell r="M426">
            <v>9</v>
          </cell>
          <cell r="O426" t="str">
            <v>N</v>
          </cell>
          <cell r="P426" t="str">
            <v>N</v>
          </cell>
        </row>
        <row r="427">
          <cell r="G427" t="str">
            <v>U</v>
          </cell>
          <cell r="H427" t="str">
            <v>N</v>
          </cell>
          <cell r="J427" t="str">
            <v>ON</v>
          </cell>
          <cell r="K427" t="str">
            <v>DR</v>
          </cell>
          <cell r="L427" t="str">
            <v>01</v>
          </cell>
          <cell r="M427">
            <v>27</v>
          </cell>
          <cell r="O427" t="str">
            <v/>
          </cell>
          <cell r="P427" t="str">
            <v>N</v>
          </cell>
        </row>
        <row r="428">
          <cell r="G428" t="str">
            <v>R</v>
          </cell>
          <cell r="H428" t="str">
            <v>N</v>
          </cell>
          <cell r="J428" t="str">
            <v>ON</v>
          </cell>
          <cell r="K428" t="str">
            <v>PASS</v>
          </cell>
          <cell r="L428" t="str">
            <v>30</v>
          </cell>
          <cell r="M428">
            <v>7</v>
          </cell>
          <cell r="O428" t="str">
            <v>U</v>
          </cell>
          <cell r="P428" t="str">
            <v>Y</v>
          </cell>
        </row>
        <row r="429">
          <cell r="G429" t="str">
            <v>R</v>
          </cell>
          <cell r="H429" t="str">
            <v>N</v>
          </cell>
          <cell r="J429" t="str">
            <v>ON</v>
          </cell>
          <cell r="K429" t="str">
            <v>PASS</v>
          </cell>
          <cell r="L429" t="str">
            <v>30</v>
          </cell>
          <cell r="M429">
            <v>8</v>
          </cell>
          <cell r="O429" t="str">
            <v>Y</v>
          </cell>
          <cell r="P429" t="str">
            <v>Y</v>
          </cell>
        </row>
        <row r="430">
          <cell r="G430" t="str">
            <v>R</v>
          </cell>
          <cell r="H430" t="str">
            <v>N</v>
          </cell>
          <cell r="J430" t="str">
            <v>ON</v>
          </cell>
          <cell r="K430" t="str">
            <v>PASS</v>
          </cell>
          <cell r="L430" t="str">
            <v>30</v>
          </cell>
          <cell r="M430">
            <v>6</v>
          </cell>
          <cell r="O430" t="str">
            <v>Y</v>
          </cell>
          <cell r="P430" t="str">
            <v>Y</v>
          </cell>
        </row>
        <row r="431">
          <cell r="G431" t="str">
            <v>R</v>
          </cell>
          <cell r="H431" t="str">
            <v/>
          </cell>
          <cell r="J431" t="str">
            <v>OFF</v>
          </cell>
          <cell r="K431" t="str">
            <v>DR</v>
          </cell>
          <cell r="L431" t="str">
            <v>U</v>
          </cell>
          <cell r="M431">
            <v>56</v>
          </cell>
          <cell r="O431" t="str">
            <v>N</v>
          </cell>
          <cell r="P431" t="str">
            <v>N</v>
          </cell>
        </row>
        <row r="432">
          <cell r="G432" t="str">
            <v>R</v>
          </cell>
          <cell r="H432" t="str">
            <v>N</v>
          </cell>
          <cell r="J432" t="str">
            <v>OFF</v>
          </cell>
          <cell r="K432" t="str">
            <v>DR</v>
          </cell>
          <cell r="L432" t="str">
            <v>01</v>
          </cell>
          <cell r="M432">
            <v>71</v>
          </cell>
          <cell r="O432" t="str">
            <v>N</v>
          </cell>
          <cell r="P432" t="str">
            <v>N</v>
          </cell>
        </row>
        <row r="433">
          <cell r="G433" t="str">
            <v>R</v>
          </cell>
          <cell r="H433" t="str">
            <v>N</v>
          </cell>
          <cell r="J433" t="str">
            <v>ON</v>
          </cell>
          <cell r="K433" t="str">
            <v>DR</v>
          </cell>
          <cell r="L433" t="str">
            <v>10</v>
          </cell>
          <cell r="M433">
            <v>46</v>
          </cell>
          <cell r="O433" t="str">
            <v>Y</v>
          </cell>
          <cell r="P433" t="str">
            <v>N</v>
          </cell>
        </row>
        <row r="434">
          <cell r="G434" t="str">
            <v>U</v>
          </cell>
          <cell r="H434" t="str">
            <v/>
          </cell>
          <cell r="J434" t="str">
            <v>ON</v>
          </cell>
          <cell r="K434" t="str">
            <v>DR</v>
          </cell>
          <cell r="L434" t="str">
            <v>01</v>
          </cell>
          <cell r="M434">
            <v>25</v>
          </cell>
          <cell r="O434" t="str">
            <v/>
          </cell>
          <cell r="P434" t="str">
            <v>N</v>
          </cell>
        </row>
        <row r="435">
          <cell r="G435" t="str">
            <v>U</v>
          </cell>
          <cell r="H435" t="str">
            <v/>
          </cell>
          <cell r="J435" t="str">
            <v>ON</v>
          </cell>
          <cell r="K435" t="str">
            <v>DR</v>
          </cell>
          <cell r="L435" t="str">
            <v>10</v>
          </cell>
          <cell r="M435">
            <v>26</v>
          </cell>
          <cell r="O435" t="str">
            <v/>
          </cell>
          <cell r="P435" t="str">
            <v>N</v>
          </cell>
        </row>
        <row r="436">
          <cell r="G436" t="str">
            <v>U</v>
          </cell>
          <cell r="H436" t="str">
            <v>N</v>
          </cell>
          <cell r="J436" t="str">
            <v>ON</v>
          </cell>
          <cell r="K436" t="str">
            <v>PASS</v>
          </cell>
          <cell r="L436" t="str">
            <v>01</v>
          </cell>
          <cell r="M436">
            <v>58</v>
          </cell>
          <cell r="O436" t="str">
            <v>Y</v>
          </cell>
          <cell r="P436" t="str">
            <v>N</v>
          </cell>
        </row>
        <row r="437">
          <cell r="G437" t="str">
            <v>U</v>
          </cell>
          <cell r="H437" t="str">
            <v>N</v>
          </cell>
          <cell r="J437" t="str">
            <v>ON</v>
          </cell>
          <cell r="K437" t="str">
            <v>DR</v>
          </cell>
          <cell r="L437" t="str">
            <v>01</v>
          </cell>
          <cell r="M437">
            <v>68</v>
          </cell>
          <cell r="O437" t="str">
            <v>Y</v>
          </cell>
          <cell r="P437" t="str">
            <v>N</v>
          </cell>
        </row>
        <row r="438">
          <cell r="G438" t="str">
            <v>R</v>
          </cell>
          <cell r="H438" t="str">
            <v>N</v>
          </cell>
          <cell r="J438" t="str">
            <v>OFF</v>
          </cell>
          <cell r="K438" t="str">
            <v>DR</v>
          </cell>
          <cell r="L438" t="str">
            <v>19</v>
          </cell>
          <cell r="M438">
            <v>31</v>
          </cell>
          <cell r="O438" t="str">
            <v>N</v>
          </cell>
          <cell r="P438" t="str">
            <v>N</v>
          </cell>
        </row>
        <row r="439">
          <cell r="G439" t="str">
            <v>U</v>
          </cell>
          <cell r="H439" t="str">
            <v>X</v>
          </cell>
          <cell r="J439" t="str">
            <v>ON</v>
          </cell>
          <cell r="K439" t="str">
            <v>DR</v>
          </cell>
          <cell r="L439" t="str">
            <v>17</v>
          </cell>
          <cell r="M439">
            <v>34</v>
          </cell>
          <cell r="O439" t="str">
            <v>N</v>
          </cell>
          <cell r="P439" t="str">
            <v>N</v>
          </cell>
        </row>
        <row r="440">
          <cell r="G440" t="str">
            <v>R</v>
          </cell>
          <cell r="H440" t="str">
            <v/>
          </cell>
          <cell r="J440" t="str">
            <v>OFF</v>
          </cell>
          <cell r="K440" t="str">
            <v>DR</v>
          </cell>
          <cell r="L440" t="str">
            <v>19</v>
          </cell>
          <cell r="M440">
            <v>67</v>
          </cell>
          <cell r="O440" t="str">
            <v>Y</v>
          </cell>
          <cell r="P440" t="str">
            <v>N</v>
          </cell>
        </row>
        <row r="441">
          <cell r="G441" t="str">
            <v>U</v>
          </cell>
          <cell r="H441" t="str">
            <v/>
          </cell>
          <cell r="J441" t="str">
            <v>ON</v>
          </cell>
          <cell r="K441" t="str">
            <v>PASS</v>
          </cell>
          <cell r="L441" t="str">
            <v>03</v>
          </cell>
          <cell r="M441">
            <v>37</v>
          </cell>
          <cell r="O441" t="str">
            <v/>
          </cell>
          <cell r="P441" t="str">
            <v>N</v>
          </cell>
        </row>
        <row r="442">
          <cell r="G442" t="str">
            <v>U</v>
          </cell>
          <cell r="H442" t="str">
            <v/>
          </cell>
          <cell r="J442" t="str">
            <v>OFF</v>
          </cell>
          <cell r="K442" t="str">
            <v>PASS</v>
          </cell>
          <cell r="L442" t="str">
            <v>01</v>
          </cell>
          <cell r="M442">
            <v>30</v>
          </cell>
          <cell r="O442" t="str">
            <v>N</v>
          </cell>
          <cell r="P442" t="str">
            <v>N</v>
          </cell>
        </row>
        <row r="443">
          <cell r="G443" t="str">
            <v>R</v>
          </cell>
          <cell r="H443" t="str">
            <v/>
          </cell>
          <cell r="J443" t="str">
            <v>OFF</v>
          </cell>
          <cell r="K443" t="str">
            <v>PASS</v>
          </cell>
          <cell r="L443" t="str">
            <v>01</v>
          </cell>
          <cell r="M443">
            <v>21</v>
          </cell>
          <cell r="O443" t="str">
            <v>Y</v>
          </cell>
          <cell r="P443" t="str">
            <v>N</v>
          </cell>
        </row>
        <row r="444">
          <cell r="G444" t="str">
            <v>R</v>
          </cell>
          <cell r="H444" t="str">
            <v/>
          </cell>
          <cell r="J444" t="str">
            <v>OFF</v>
          </cell>
          <cell r="K444" t="str">
            <v>DR</v>
          </cell>
          <cell r="L444" t="str">
            <v>01</v>
          </cell>
          <cell r="M444">
            <v>27</v>
          </cell>
          <cell r="O444" t="str">
            <v>N</v>
          </cell>
          <cell r="P444" t="str">
            <v>N</v>
          </cell>
        </row>
        <row r="445">
          <cell r="G445" t="str">
            <v>R</v>
          </cell>
          <cell r="H445" t="str">
            <v>X</v>
          </cell>
          <cell r="J445" t="str">
            <v>OFF</v>
          </cell>
          <cell r="K445" t="str">
            <v>DR</v>
          </cell>
          <cell r="L445" t="str">
            <v>27</v>
          </cell>
          <cell r="M445">
            <v>39</v>
          </cell>
          <cell r="O445" t="str">
            <v>N</v>
          </cell>
          <cell r="P445" t="str">
            <v>N</v>
          </cell>
        </row>
        <row r="446">
          <cell r="G446" t="str">
            <v>R</v>
          </cell>
          <cell r="H446" t="str">
            <v/>
          </cell>
          <cell r="J446" t="str">
            <v>OFF</v>
          </cell>
          <cell r="K446" t="str">
            <v>PASS</v>
          </cell>
          <cell r="L446" t="str">
            <v>01</v>
          </cell>
          <cell r="M446">
            <v>66</v>
          </cell>
          <cell r="O446" t="str">
            <v>N</v>
          </cell>
          <cell r="P446" t="str">
            <v/>
          </cell>
        </row>
        <row r="447">
          <cell r="G447" t="str">
            <v>R</v>
          </cell>
          <cell r="H447" t="str">
            <v/>
          </cell>
          <cell r="J447" t="str">
            <v>ON</v>
          </cell>
          <cell r="K447" t="str">
            <v>DR</v>
          </cell>
          <cell r="L447" t="str">
            <v>03</v>
          </cell>
          <cell r="M447">
            <v>27</v>
          </cell>
          <cell r="O447" t="str">
            <v>U</v>
          </cell>
          <cell r="P447" t="str">
            <v/>
          </cell>
        </row>
        <row r="448">
          <cell r="G448" t="str">
            <v>U</v>
          </cell>
          <cell r="H448" t="str">
            <v/>
          </cell>
          <cell r="J448" t="str">
            <v>ON</v>
          </cell>
          <cell r="K448" t="str">
            <v>DR</v>
          </cell>
          <cell r="L448" t="str">
            <v>10</v>
          </cell>
          <cell r="M448" t="str">
            <v>U</v>
          </cell>
          <cell r="O448" t="str">
            <v>Y</v>
          </cell>
          <cell r="P448" t="str">
            <v>N</v>
          </cell>
        </row>
        <row r="449">
          <cell r="G449" t="str">
            <v>U</v>
          </cell>
          <cell r="H449" t="str">
            <v/>
          </cell>
          <cell r="J449" t="str">
            <v>ON</v>
          </cell>
          <cell r="K449" t="str">
            <v>PASS</v>
          </cell>
          <cell r="L449" t="str">
            <v>10</v>
          </cell>
          <cell r="M449">
            <v>34</v>
          </cell>
          <cell r="O449" t="str">
            <v/>
          </cell>
          <cell r="P449" t="str">
            <v>N</v>
          </cell>
        </row>
        <row r="450">
          <cell r="G450" t="str">
            <v>R</v>
          </cell>
          <cell r="H450" t="str">
            <v>N</v>
          </cell>
          <cell r="J450" t="str">
            <v>OFF</v>
          </cell>
          <cell r="K450" t="str">
            <v>DR</v>
          </cell>
          <cell r="L450" t="str">
            <v>19</v>
          </cell>
          <cell r="M450">
            <v>19</v>
          </cell>
          <cell r="O450" t="str">
            <v>N</v>
          </cell>
          <cell r="P450" t="str">
            <v>N</v>
          </cell>
        </row>
        <row r="451">
          <cell r="G451" t="str">
            <v>R</v>
          </cell>
          <cell r="H451" t="str">
            <v/>
          </cell>
          <cell r="J451" t="str">
            <v>ON</v>
          </cell>
          <cell r="K451" t="str">
            <v>DR</v>
          </cell>
          <cell r="L451" t="str">
            <v>U</v>
          </cell>
          <cell r="M451">
            <v>24</v>
          </cell>
          <cell r="O451" t="str">
            <v>N</v>
          </cell>
          <cell r="P451" t="str">
            <v>N</v>
          </cell>
        </row>
        <row r="452">
          <cell r="G452" t="str">
            <v>R</v>
          </cell>
          <cell r="H452" t="str">
            <v/>
          </cell>
          <cell r="J452" t="str">
            <v>ON</v>
          </cell>
          <cell r="K452" t="str">
            <v>DR</v>
          </cell>
          <cell r="L452" t="str">
            <v>03</v>
          </cell>
          <cell r="M452">
            <v>21</v>
          </cell>
          <cell r="O452" t="str">
            <v>Y</v>
          </cell>
          <cell r="P452" t="str">
            <v>N</v>
          </cell>
        </row>
        <row r="453">
          <cell r="G453" t="str">
            <v>R</v>
          </cell>
          <cell r="H453" t="str">
            <v/>
          </cell>
          <cell r="J453" t="str">
            <v>ON</v>
          </cell>
          <cell r="K453" t="str">
            <v>PASS</v>
          </cell>
          <cell r="L453" t="str">
            <v>19</v>
          </cell>
          <cell r="M453">
            <v>57</v>
          </cell>
          <cell r="O453" t="str">
            <v>Y</v>
          </cell>
          <cell r="P453" t="str">
            <v>N</v>
          </cell>
        </row>
        <row r="454">
          <cell r="G454" t="str">
            <v>R</v>
          </cell>
          <cell r="H454" t="str">
            <v/>
          </cell>
          <cell r="J454" t="str">
            <v>ON</v>
          </cell>
          <cell r="K454" t="str">
            <v>PASS</v>
          </cell>
          <cell r="L454" t="str">
            <v>19</v>
          </cell>
          <cell r="M454">
            <v>52</v>
          </cell>
          <cell r="O454" t="str">
            <v>Y</v>
          </cell>
          <cell r="P454" t="str">
            <v>N</v>
          </cell>
        </row>
        <row r="455">
          <cell r="G455" t="str">
            <v>U</v>
          </cell>
          <cell r="H455" t="str">
            <v/>
          </cell>
          <cell r="J455" t="str">
            <v>OFF</v>
          </cell>
          <cell r="K455" t="str">
            <v>DR</v>
          </cell>
          <cell r="L455" t="str">
            <v>01</v>
          </cell>
          <cell r="M455">
            <v>40</v>
          </cell>
          <cell r="O455" t="str">
            <v>N</v>
          </cell>
          <cell r="P455" t="str">
            <v>N</v>
          </cell>
        </row>
        <row r="456">
          <cell r="G456" t="str">
            <v>R</v>
          </cell>
          <cell r="H456" t="str">
            <v/>
          </cell>
          <cell r="J456" t="str">
            <v>OFF</v>
          </cell>
          <cell r="K456" t="str">
            <v>DR</v>
          </cell>
          <cell r="L456" t="str">
            <v>19</v>
          </cell>
          <cell r="M456">
            <v>18</v>
          </cell>
          <cell r="O456" t="str">
            <v>U</v>
          </cell>
          <cell r="P456" t="str">
            <v>N</v>
          </cell>
        </row>
        <row r="457">
          <cell r="G457" t="str">
            <v>R</v>
          </cell>
          <cell r="H457" t="str">
            <v>X</v>
          </cell>
          <cell r="J457" t="str">
            <v>OFF</v>
          </cell>
          <cell r="K457" t="str">
            <v>DR</v>
          </cell>
          <cell r="L457" t="str">
            <v>03</v>
          </cell>
          <cell r="M457">
            <v>21</v>
          </cell>
          <cell r="O457" t="str">
            <v>Y</v>
          </cell>
          <cell r="P457" t="str">
            <v>N</v>
          </cell>
        </row>
        <row r="458">
          <cell r="G458" t="str">
            <v>R</v>
          </cell>
          <cell r="H458" t="str">
            <v>N</v>
          </cell>
          <cell r="J458" t="str">
            <v>OFF</v>
          </cell>
          <cell r="K458" t="str">
            <v>PASS</v>
          </cell>
          <cell r="L458" t="str">
            <v>19</v>
          </cell>
          <cell r="M458">
            <v>20</v>
          </cell>
          <cell r="O458" t="str">
            <v>N</v>
          </cell>
          <cell r="P458" t="str">
            <v>N</v>
          </cell>
        </row>
        <row r="459">
          <cell r="G459" t="str">
            <v>R</v>
          </cell>
          <cell r="H459" t="str">
            <v/>
          </cell>
          <cell r="J459" t="str">
            <v>OFF</v>
          </cell>
          <cell r="K459" t="str">
            <v>DR</v>
          </cell>
          <cell r="L459" t="str">
            <v>01</v>
          </cell>
          <cell r="M459">
            <v>57</v>
          </cell>
          <cell r="O459" t="str">
            <v>Y</v>
          </cell>
          <cell r="P459" t="str">
            <v>N</v>
          </cell>
        </row>
        <row r="460">
          <cell r="G460" t="str">
            <v>U</v>
          </cell>
          <cell r="H460" t="str">
            <v>N</v>
          </cell>
          <cell r="J460" t="str">
            <v>OFF</v>
          </cell>
          <cell r="K460" t="str">
            <v>DR</v>
          </cell>
          <cell r="L460" t="str">
            <v>01</v>
          </cell>
          <cell r="M460">
            <v>83</v>
          </cell>
          <cell r="O460" t="str">
            <v>Y</v>
          </cell>
          <cell r="P460" t="str">
            <v>N</v>
          </cell>
        </row>
        <row r="461">
          <cell r="G461" t="str">
            <v>U</v>
          </cell>
          <cell r="H461" t="str">
            <v/>
          </cell>
          <cell r="J461" t="str">
            <v>ON</v>
          </cell>
          <cell r="K461" t="str">
            <v>DR</v>
          </cell>
          <cell r="L461" t="str">
            <v>01</v>
          </cell>
          <cell r="M461">
            <v>42</v>
          </cell>
          <cell r="O461" t="str">
            <v/>
          </cell>
          <cell r="P461" t="str">
            <v>N</v>
          </cell>
        </row>
        <row r="462">
          <cell r="G462" t="str">
            <v>R</v>
          </cell>
          <cell r="H462" t="str">
            <v/>
          </cell>
          <cell r="J462" t="str">
            <v>OFF</v>
          </cell>
          <cell r="K462" t="str">
            <v>DR</v>
          </cell>
          <cell r="L462" t="str">
            <v>03</v>
          </cell>
          <cell r="M462">
            <v>80</v>
          </cell>
          <cell r="O462" t="str">
            <v>U</v>
          </cell>
          <cell r="P462" t="str">
            <v>N</v>
          </cell>
        </row>
        <row r="463">
          <cell r="G463" t="str">
            <v>R</v>
          </cell>
          <cell r="H463" t="str">
            <v/>
          </cell>
          <cell r="J463" t="str">
            <v>OFF</v>
          </cell>
          <cell r="K463" t="str">
            <v>DR</v>
          </cell>
          <cell r="L463" t="str">
            <v>U</v>
          </cell>
          <cell r="M463">
            <v>59</v>
          </cell>
          <cell r="O463" t="str">
            <v>Y</v>
          </cell>
          <cell r="P463" t="str">
            <v>Y</v>
          </cell>
        </row>
        <row r="464">
          <cell r="G464" t="str">
            <v>R</v>
          </cell>
          <cell r="H464" t="str">
            <v/>
          </cell>
          <cell r="J464" t="str">
            <v>OFF</v>
          </cell>
          <cell r="K464" t="str">
            <v>DR</v>
          </cell>
          <cell r="L464" t="str">
            <v>03</v>
          </cell>
          <cell r="M464">
            <v>17</v>
          </cell>
          <cell r="O464" t="str">
            <v>N</v>
          </cell>
          <cell r="P464" t="str">
            <v>N</v>
          </cell>
        </row>
        <row r="465">
          <cell r="G465" t="str">
            <v>R</v>
          </cell>
          <cell r="H465" t="str">
            <v/>
          </cell>
          <cell r="J465" t="str">
            <v>OFF</v>
          </cell>
          <cell r="K465" t="str">
            <v>PASS</v>
          </cell>
          <cell r="L465" t="str">
            <v>03</v>
          </cell>
          <cell r="M465">
            <v>16</v>
          </cell>
          <cell r="O465" t="str">
            <v>N</v>
          </cell>
          <cell r="P465" t="str">
            <v>N</v>
          </cell>
        </row>
        <row r="466">
          <cell r="G466" t="str">
            <v>R</v>
          </cell>
          <cell r="H466" t="str">
            <v/>
          </cell>
          <cell r="J466" t="str">
            <v>ON</v>
          </cell>
          <cell r="K466" t="str">
            <v>PED</v>
          </cell>
          <cell r="L466" t="str">
            <v>13</v>
          </cell>
          <cell r="M466">
            <v>47</v>
          </cell>
          <cell r="O466" t="str">
            <v>N</v>
          </cell>
          <cell r="P466" t="str">
            <v>N</v>
          </cell>
        </row>
        <row r="467">
          <cell r="G467" t="str">
            <v>R</v>
          </cell>
          <cell r="H467" t="str">
            <v/>
          </cell>
          <cell r="J467" t="str">
            <v>ON</v>
          </cell>
          <cell r="K467" t="str">
            <v>PASS</v>
          </cell>
          <cell r="L467" t="str">
            <v>11</v>
          </cell>
          <cell r="M467">
            <v>76</v>
          </cell>
          <cell r="O467" t="str">
            <v>N</v>
          </cell>
          <cell r="P467" t="str">
            <v>N</v>
          </cell>
        </row>
        <row r="468">
          <cell r="G468" t="str">
            <v>U</v>
          </cell>
          <cell r="H468" t="str">
            <v/>
          </cell>
          <cell r="J468" t="str">
            <v>U</v>
          </cell>
          <cell r="K468" t="str">
            <v/>
          </cell>
          <cell r="L468" t="str">
            <v>U</v>
          </cell>
          <cell r="M468">
            <v>68</v>
          </cell>
          <cell r="O468" t="str">
            <v/>
          </cell>
          <cell r="P468" t="str">
            <v/>
          </cell>
        </row>
        <row r="469">
          <cell r="G469" t="str">
            <v>R</v>
          </cell>
          <cell r="H469" t="str">
            <v/>
          </cell>
          <cell r="J469" t="str">
            <v>ON</v>
          </cell>
          <cell r="K469" t="str">
            <v>DR</v>
          </cell>
          <cell r="L469" t="str">
            <v>01</v>
          </cell>
          <cell r="M469">
            <v>20</v>
          </cell>
          <cell r="O469" t="str">
            <v>U</v>
          </cell>
          <cell r="P469" t="str">
            <v>Y</v>
          </cell>
        </row>
        <row r="470">
          <cell r="G470" t="str">
            <v>R</v>
          </cell>
          <cell r="H470" t="str">
            <v/>
          </cell>
          <cell r="J470" t="str">
            <v>ON</v>
          </cell>
          <cell r="K470" t="str">
            <v>PASS</v>
          </cell>
          <cell r="L470" t="str">
            <v>01</v>
          </cell>
          <cell r="M470">
            <v>19</v>
          </cell>
          <cell r="O470" t="str">
            <v>Y</v>
          </cell>
          <cell r="P470" t="str">
            <v>N</v>
          </cell>
        </row>
        <row r="471">
          <cell r="G471" t="str">
            <v>R</v>
          </cell>
          <cell r="H471" t="str">
            <v/>
          </cell>
          <cell r="J471" t="str">
            <v>ON</v>
          </cell>
          <cell r="K471" t="str">
            <v>DR</v>
          </cell>
          <cell r="L471" t="str">
            <v>01</v>
          </cell>
          <cell r="M471">
            <v>41</v>
          </cell>
          <cell r="O471" t="str">
            <v>Y</v>
          </cell>
          <cell r="P471" t="str">
            <v>N</v>
          </cell>
        </row>
        <row r="472">
          <cell r="G472" t="str">
            <v>R</v>
          </cell>
          <cell r="H472" t="str">
            <v/>
          </cell>
          <cell r="J472" t="str">
            <v>ON</v>
          </cell>
          <cell r="K472" t="str">
            <v>PASS</v>
          </cell>
          <cell r="L472" t="str">
            <v>01</v>
          </cell>
          <cell r="M472">
            <v>39</v>
          </cell>
          <cell r="O472" t="str">
            <v>Y</v>
          </cell>
          <cell r="P472" t="str">
            <v>N</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E176"/>
  <sheetViews>
    <sheetView tabSelected="1" workbookViewId="0">
      <pane xSplit="2" ySplit="3" topLeftCell="R4" activePane="bottomRight" state="frozen"/>
      <selection pane="topRight" activeCell="B1" sqref="B1"/>
      <selection pane="bottomLeft" activeCell="A5" sqref="A5"/>
      <selection pane="bottomRight" activeCell="AI19" sqref="AI19"/>
    </sheetView>
  </sheetViews>
  <sheetFormatPr defaultColWidth="9.140625" defaultRowHeight="12.75" x14ac:dyDescent="0.2"/>
  <cols>
    <col min="1" max="1" width="7.140625" style="20" bestFit="1" customWidth="1"/>
    <col min="2" max="2" width="35.7109375" style="1" bestFit="1" customWidth="1"/>
    <col min="3" max="3" width="9.28515625" style="3" customWidth="1"/>
    <col min="4" max="4" width="9.140625" style="27" customWidth="1"/>
    <col min="5" max="5" width="9.28515625" style="16" customWidth="1"/>
    <col min="6" max="6" width="9.42578125" style="27" customWidth="1"/>
    <col min="7" max="8" width="9.7109375" style="3" customWidth="1"/>
    <col min="9" max="9" width="10.85546875" style="3" customWidth="1"/>
    <col min="10" max="10" width="10.5703125" style="3" customWidth="1"/>
    <col min="11" max="11" width="9.28515625" style="3" customWidth="1"/>
    <col min="12" max="12" width="9.42578125" style="3" bestFit="1" customWidth="1"/>
    <col min="13" max="16" width="9.140625" style="3"/>
    <col min="17" max="18" width="9.140625" style="3" bestFit="1" customWidth="1"/>
    <col min="19" max="19" width="9.85546875" style="2" customWidth="1"/>
    <col min="20" max="22" width="10.140625" style="2" bestFit="1" customWidth="1"/>
    <col min="23" max="23" width="9.140625" style="2"/>
    <col min="24" max="26" width="10.140625" style="2" bestFit="1" customWidth="1"/>
    <col min="27" max="27" width="12.5703125" style="2" customWidth="1"/>
    <col min="28" max="29" width="9.140625" style="2"/>
    <col min="30" max="30" width="10.140625" style="2" bestFit="1" customWidth="1"/>
    <col min="31" max="34" width="9.140625" style="2"/>
    <col min="35" max="35" width="13" style="2" customWidth="1"/>
    <col min="36" max="36" width="11.7109375" style="2" customWidth="1"/>
    <col min="37" max="38" width="9.140625" style="2"/>
    <col min="39" max="39" width="11.140625" style="2" customWidth="1"/>
    <col min="40" max="40" width="11.5703125" style="2" customWidth="1"/>
    <col min="41" max="16384" width="9.140625" style="2"/>
  </cols>
  <sheetData>
    <row r="1" spans="1:681" s="13" customFormat="1" ht="15.75" x14ac:dyDescent="0.25">
      <c r="A1" s="20"/>
      <c r="B1" s="12" t="s">
        <v>161</v>
      </c>
      <c r="C1" s="3"/>
      <c r="D1" s="27"/>
      <c r="E1" s="16"/>
      <c r="F1" s="27"/>
      <c r="G1" s="3"/>
      <c r="H1" s="3"/>
      <c r="I1" s="3"/>
      <c r="J1" s="3"/>
      <c r="K1" s="3"/>
      <c r="L1" s="3"/>
      <c r="M1" s="3"/>
      <c r="N1" s="3"/>
      <c r="O1" s="3"/>
      <c r="P1" s="3"/>
      <c r="Q1" s="3"/>
      <c r="R1" s="3"/>
    </row>
    <row r="2" spans="1:681" s="13" customFormat="1" ht="15.75" x14ac:dyDescent="0.25">
      <c r="A2" s="20"/>
      <c r="B2" s="12"/>
      <c r="C2" s="3"/>
      <c r="D2" s="27"/>
      <c r="E2" s="16"/>
      <c r="F2" s="27"/>
      <c r="G2" s="3"/>
      <c r="H2" s="3"/>
      <c r="I2" s="3"/>
      <c r="J2" s="3"/>
      <c r="K2" s="3"/>
      <c r="L2" s="3"/>
      <c r="M2" s="3"/>
      <c r="N2" s="3"/>
      <c r="O2" s="3"/>
      <c r="P2" s="3"/>
      <c r="Q2" s="3"/>
      <c r="R2" s="3"/>
    </row>
    <row r="3" spans="1:681" x14ac:dyDescent="0.2">
      <c r="B3" s="6" t="s">
        <v>0</v>
      </c>
      <c r="C3" s="25"/>
      <c r="D3" s="28">
        <v>43471</v>
      </c>
      <c r="E3" s="28">
        <v>43625</v>
      </c>
      <c r="F3" s="28">
        <v>43576</v>
      </c>
      <c r="G3" s="30">
        <v>43583</v>
      </c>
      <c r="H3" s="25">
        <v>43590</v>
      </c>
      <c r="I3" s="25">
        <v>43597</v>
      </c>
      <c r="J3" s="25">
        <v>43604</v>
      </c>
      <c r="K3" s="30">
        <v>43618</v>
      </c>
      <c r="L3" s="30">
        <v>43625</v>
      </c>
      <c r="M3" s="30">
        <v>43632</v>
      </c>
      <c r="N3" s="30">
        <v>43639</v>
      </c>
      <c r="O3" s="30">
        <v>43646</v>
      </c>
      <c r="P3" s="30">
        <v>43653</v>
      </c>
      <c r="Q3" s="30">
        <v>43660</v>
      </c>
      <c r="R3" s="30">
        <v>43667</v>
      </c>
      <c r="S3" s="30">
        <v>43674</v>
      </c>
      <c r="T3" s="30">
        <v>43681</v>
      </c>
      <c r="U3" s="30">
        <v>43688</v>
      </c>
      <c r="V3" s="30">
        <v>43695</v>
      </c>
      <c r="W3" s="30">
        <v>43702</v>
      </c>
      <c r="X3" s="30">
        <v>43709</v>
      </c>
      <c r="Y3" s="30">
        <v>43716</v>
      </c>
      <c r="Z3" s="30">
        <v>43723</v>
      </c>
      <c r="AA3" s="25">
        <v>43730</v>
      </c>
      <c r="AB3" s="30">
        <v>43737</v>
      </c>
      <c r="AC3" s="30">
        <v>43744</v>
      </c>
      <c r="AD3" s="30">
        <v>43751</v>
      </c>
      <c r="AE3" s="30"/>
      <c r="AF3" s="30"/>
      <c r="AG3" s="30"/>
      <c r="AH3" s="30"/>
      <c r="AI3" s="30"/>
      <c r="AJ3" s="30"/>
      <c r="AK3" s="30"/>
      <c r="AL3" s="30"/>
      <c r="AM3" s="30"/>
      <c r="AN3" s="30"/>
      <c r="AO3" s="30"/>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row>
    <row r="4" spans="1:681" x14ac:dyDescent="0.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row>
    <row r="5" spans="1:681" x14ac:dyDescent="0.2">
      <c r="B5" s="6" t="s">
        <v>1</v>
      </c>
      <c r="C5" s="26"/>
      <c r="D5" s="29"/>
      <c r="E5" s="29"/>
      <c r="F5" s="29"/>
      <c r="G5"/>
      <c r="H5"/>
      <c r="I5"/>
      <c r="J5" s="2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row>
    <row r="6" spans="1:681" x14ac:dyDescent="0.2">
      <c r="B6" s="31" t="s">
        <v>2</v>
      </c>
      <c r="C6" s="26"/>
      <c r="D6" s="29">
        <v>1</v>
      </c>
      <c r="E6" s="29">
        <v>110</v>
      </c>
      <c r="F6" s="29">
        <v>66</v>
      </c>
      <c r="G6" s="26">
        <v>72</v>
      </c>
      <c r="H6" s="26">
        <v>75</v>
      </c>
      <c r="I6" s="26">
        <v>85</v>
      </c>
      <c r="J6" s="26">
        <v>93</v>
      </c>
      <c r="K6" s="26">
        <v>106</v>
      </c>
      <c r="L6" s="33">
        <v>110</v>
      </c>
      <c r="M6" s="33">
        <v>113</v>
      </c>
      <c r="N6" s="26">
        <v>127</v>
      </c>
      <c r="O6" s="26">
        <v>134</v>
      </c>
      <c r="P6" s="26">
        <v>141</v>
      </c>
      <c r="Q6" s="26">
        <v>149</v>
      </c>
      <c r="R6" s="26">
        <v>155</v>
      </c>
      <c r="S6" s="26">
        <v>165</v>
      </c>
      <c r="T6" s="33">
        <f t="array" ref="T6">+SUM(IF([1]Data19!$G$1:$G$2000="U",1,0))</f>
        <v>173</v>
      </c>
      <c r="U6" s="26">
        <v>176</v>
      </c>
      <c r="V6" s="26">
        <v>180</v>
      </c>
      <c r="W6" s="26">
        <v>188</v>
      </c>
      <c r="X6" s="26">
        <v>196</v>
      </c>
      <c r="Y6" s="26">
        <v>212</v>
      </c>
      <c r="Z6" s="26">
        <v>216</v>
      </c>
      <c r="AA6" s="26">
        <v>217</v>
      </c>
      <c r="AB6" s="26">
        <v>228</v>
      </c>
      <c r="AC6" s="26">
        <v>236</v>
      </c>
      <c r="AD6" s="26">
        <v>242</v>
      </c>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row>
    <row r="7" spans="1:681" x14ac:dyDescent="0.2">
      <c r="B7" s="31" t="s">
        <v>3</v>
      </c>
      <c r="C7" s="26"/>
      <c r="D7" s="29">
        <v>10</v>
      </c>
      <c r="E7" s="29">
        <v>205</v>
      </c>
      <c r="F7" s="29">
        <v>126</v>
      </c>
      <c r="G7" s="26">
        <v>136</v>
      </c>
      <c r="H7" s="26">
        <v>151</v>
      </c>
      <c r="I7" s="26">
        <v>157</v>
      </c>
      <c r="J7" s="26">
        <v>169</v>
      </c>
      <c r="K7" s="26">
        <v>191</v>
      </c>
      <c r="L7" s="33">
        <v>205</v>
      </c>
      <c r="M7" s="33">
        <v>223</v>
      </c>
      <c r="N7" s="26">
        <v>226</v>
      </c>
      <c r="O7" s="26">
        <v>235</v>
      </c>
      <c r="P7" s="26">
        <v>249</v>
      </c>
      <c r="Q7" s="26">
        <v>260</v>
      </c>
      <c r="R7" s="26">
        <v>271</v>
      </c>
      <c r="S7" s="26">
        <v>287</v>
      </c>
      <c r="T7" s="33">
        <f t="array" ref="T7">+SUM(IF([1]Data19!$G$1:$G$2000="R",1,0))</f>
        <v>298</v>
      </c>
      <c r="U7" s="26">
        <v>314</v>
      </c>
      <c r="V7" s="26">
        <v>328</v>
      </c>
      <c r="W7" s="26">
        <v>345</v>
      </c>
      <c r="X7" s="26">
        <v>354</v>
      </c>
      <c r="Y7" s="26">
        <v>360</v>
      </c>
      <c r="Z7" s="26">
        <v>371</v>
      </c>
      <c r="AA7" s="26">
        <v>384</v>
      </c>
      <c r="AB7" s="26">
        <v>398</v>
      </c>
      <c r="AC7" s="26">
        <v>417</v>
      </c>
      <c r="AD7" s="26">
        <v>431</v>
      </c>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row>
    <row r="8" spans="1:681" x14ac:dyDescent="0.2">
      <c r="B8" s="4"/>
      <c r="C8" s="26"/>
      <c r="D8" s="29"/>
      <c r="E8" s="29"/>
      <c r="F8" s="29"/>
      <c r="G8"/>
      <c r="H8" s="26"/>
      <c r="I8" s="26"/>
      <c r="J8" s="2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row>
    <row r="9" spans="1:681" x14ac:dyDescent="0.2">
      <c r="B9" s="6" t="s">
        <v>162</v>
      </c>
      <c r="C9" s="26"/>
      <c r="D9" s="29"/>
      <c r="E9" s="29"/>
      <c r="F9" s="29"/>
      <c r="G9"/>
      <c r="H9" s="26"/>
      <c r="I9" s="26"/>
      <c r="J9" s="2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row>
    <row r="10" spans="1:681" x14ac:dyDescent="0.2">
      <c r="B10" s="31" t="s">
        <v>4</v>
      </c>
      <c r="C10" s="26"/>
      <c r="D10" s="29">
        <v>0</v>
      </c>
      <c r="E10" s="29">
        <v>40</v>
      </c>
      <c r="F10" s="29">
        <v>25</v>
      </c>
      <c r="G10" s="26">
        <v>25</v>
      </c>
      <c r="H10" s="26">
        <v>25</v>
      </c>
      <c r="I10" s="26">
        <v>28</v>
      </c>
      <c r="J10" s="26">
        <v>30</v>
      </c>
      <c r="K10" s="26">
        <v>35</v>
      </c>
      <c r="L10" s="33">
        <v>40</v>
      </c>
      <c r="M10" s="33">
        <v>44</v>
      </c>
      <c r="N10" s="26">
        <v>47</v>
      </c>
      <c r="O10" s="26">
        <v>48</v>
      </c>
      <c r="P10" s="26">
        <v>52</v>
      </c>
      <c r="Q10" s="26">
        <v>58</v>
      </c>
      <c r="R10" s="26">
        <v>62</v>
      </c>
      <c r="S10" s="26">
        <v>66</v>
      </c>
      <c r="T10" s="33">
        <f t="array" ref="T10">+SUM(IF([1]Data19!$H$1:$H$2000="Y",1,0))</f>
        <v>66</v>
      </c>
      <c r="U10" s="26">
        <v>71</v>
      </c>
      <c r="V10" s="26">
        <v>78</v>
      </c>
      <c r="W10" s="26">
        <v>81</v>
      </c>
      <c r="X10" s="26">
        <v>88</v>
      </c>
      <c r="Y10" s="26">
        <v>98</v>
      </c>
      <c r="Z10" s="26">
        <v>98</v>
      </c>
      <c r="AA10" s="26">
        <v>102</v>
      </c>
      <c r="AB10" s="26">
        <v>105</v>
      </c>
      <c r="AC10" s="26">
        <v>110</v>
      </c>
      <c r="AD10" s="26">
        <v>111</v>
      </c>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row>
    <row r="11" spans="1:681" x14ac:dyDescent="0.2">
      <c r="B11" s="31" t="s">
        <v>5</v>
      </c>
      <c r="C11" s="26"/>
      <c r="D11" s="29">
        <v>0</v>
      </c>
      <c r="E11" s="29">
        <v>105</v>
      </c>
      <c r="F11" s="29">
        <v>60</v>
      </c>
      <c r="G11" s="26">
        <v>69</v>
      </c>
      <c r="H11" s="26">
        <v>73</v>
      </c>
      <c r="I11" s="26">
        <v>87</v>
      </c>
      <c r="J11" s="26">
        <v>87</v>
      </c>
      <c r="K11" s="26">
        <v>95</v>
      </c>
      <c r="L11" s="33">
        <v>105</v>
      </c>
      <c r="M11" s="33">
        <v>111</v>
      </c>
      <c r="N11" s="26">
        <v>126</v>
      </c>
      <c r="O11" s="26">
        <v>129</v>
      </c>
      <c r="P11" s="26">
        <v>132</v>
      </c>
      <c r="Q11" s="26">
        <v>140</v>
      </c>
      <c r="R11" s="26">
        <v>150</v>
      </c>
      <c r="S11" s="26">
        <v>164</v>
      </c>
      <c r="T11" s="33">
        <f t="array" ref="T11">+SUM(IF([1]Data19!$H$1:$H$2000="N",1,0))</f>
        <v>175</v>
      </c>
      <c r="U11" s="26">
        <v>182</v>
      </c>
      <c r="V11" s="26">
        <v>186</v>
      </c>
      <c r="W11" s="26">
        <v>195</v>
      </c>
      <c r="X11" s="26">
        <v>204</v>
      </c>
      <c r="Y11" s="26">
        <v>215</v>
      </c>
      <c r="Z11" s="26">
        <v>227</v>
      </c>
      <c r="AA11" s="26">
        <v>237</v>
      </c>
      <c r="AB11" s="26">
        <v>242</v>
      </c>
      <c r="AC11" s="26">
        <v>247</v>
      </c>
      <c r="AD11" s="26">
        <v>257</v>
      </c>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row>
    <row r="12" spans="1:681" s="10" customFormat="1" x14ac:dyDescent="0.2">
      <c r="A12" s="21"/>
      <c r="B12" s="9"/>
      <c r="C12" s="26"/>
      <c r="D12" s="29"/>
      <c r="E12" s="29"/>
      <c r="F12" s="29"/>
      <c r="G12"/>
      <c r="H12" s="26"/>
      <c r="I12" s="26"/>
      <c r="J12" s="2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row>
    <row r="13" spans="1:681" s="10" customFormat="1" x14ac:dyDescent="0.2">
      <c r="A13" s="21"/>
      <c r="B13" s="7" t="s">
        <v>8</v>
      </c>
      <c r="C13" s="26"/>
      <c r="D13" s="29"/>
      <c r="E13" s="29"/>
      <c r="F13" s="29"/>
      <c r="G13"/>
      <c r="H13" s="26"/>
      <c r="I13" s="26"/>
      <c r="J13" s="2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row>
    <row r="14" spans="1:681" s="10" customFormat="1" x14ac:dyDescent="0.2">
      <c r="A14" s="21"/>
      <c r="B14" s="31" t="s">
        <v>9</v>
      </c>
      <c r="C14" s="26"/>
      <c r="D14" s="29">
        <v>8</v>
      </c>
      <c r="E14" s="29">
        <v>195</v>
      </c>
      <c r="F14" s="29">
        <v>122</v>
      </c>
      <c r="G14" s="26">
        <v>135</v>
      </c>
      <c r="H14" s="26">
        <v>141</v>
      </c>
      <c r="I14" s="26">
        <v>150</v>
      </c>
      <c r="J14" s="26">
        <v>161</v>
      </c>
      <c r="K14" s="26">
        <v>179</v>
      </c>
      <c r="L14" s="33">
        <v>195</v>
      </c>
      <c r="M14" s="33">
        <v>211</v>
      </c>
      <c r="N14" s="26">
        <v>222</v>
      </c>
      <c r="O14" s="26">
        <v>230</v>
      </c>
      <c r="P14" s="26">
        <v>242</v>
      </c>
      <c r="Q14" s="26">
        <v>251</v>
      </c>
      <c r="R14" s="26">
        <v>263</v>
      </c>
      <c r="S14" s="26">
        <v>276</v>
      </c>
      <c r="T14" s="33">
        <f t="array" ref="T14">+SUM(IF([1]Data19!$J$1:$J$2000="ON",1,0))</f>
        <v>286</v>
      </c>
      <c r="U14" s="26">
        <v>297</v>
      </c>
      <c r="V14" s="26">
        <v>308</v>
      </c>
      <c r="W14" s="26">
        <v>318</v>
      </c>
      <c r="X14" s="26">
        <v>324</v>
      </c>
      <c r="Y14" s="26">
        <v>343</v>
      </c>
      <c r="Z14" s="26">
        <v>355</v>
      </c>
      <c r="AA14" s="26">
        <v>359</v>
      </c>
      <c r="AB14" s="26">
        <v>376</v>
      </c>
      <c r="AC14" s="26">
        <v>390</v>
      </c>
      <c r="AD14" s="26">
        <v>399</v>
      </c>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row>
    <row r="15" spans="1:681" s="10" customFormat="1" x14ac:dyDescent="0.2">
      <c r="A15" s="21"/>
      <c r="B15" s="31" t="s">
        <v>10</v>
      </c>
      <c r="C15" s="26"/>
      <c r="D15" s="29">
        <v>3</v>
      </c>
      <c r="E15" s="29">
        <v>116</v>
      </c>
      <c r="F15" s="29">
        <v>67</v>
      </c>
      <c r="G15" s="26">
        <v>73</v>
      </c>
      <c r="H15" s="26">
        <v>85</v>
      </c>
      <c r="I15" s="26">
        <v>92</v>
      </c>
      <c r="J15" s="26">
        <v>95</v>
      </c>
      <c r="K15" s="26">
        <v>108</v>
      </c>
      <c r="L15" s="33">
        <v>116</v>
      </c>
      <c r="M15" s="33">
        <v>120</v>
      </c>
      <c r="N15" s="26">
        <v>129</v>
      </c>
      <c r="O15" s="26">
        <v>138</v>
      </c>
      <c r="P15" s="26">
        <v>146</v>
      </c>
      <c r="Q15" s="26">
        <v>155</v>
      </c>
      <c r="R15" s="26">
        <v>161</v>
      </c>
      <c r="S15" s="26">
        <v>175</v>
      </c>
      <c r="T15" s="33">
        <f t="array" ref="T15">+SUM(IF([1]Data19!$J$1:$J$2000="OFF",1,0))</f>
        <v>183</v>
      </c>
      <c r="U15" s="26">
        <v>190</v>
      </c>
      <c r="V15" s="26">
        <v>197</v>
      </c>
      <c r="W15" s="26">
        <v>210</v>
      </c>
      <c r="X15" s="26">
        <v>216</v>
      </c>
      <c r="Y15" s="26">
        <v>227</v>
      </c>
      <c r="Z15" s="26">
        <v>231</v>
      </c>
      <c r="AA15" s="26">
        <v>239</v>
      </c>
      <c r="AB15" s="26">
        <v>247</v>
      </c>
      <c r="AC15" s="26">
        <v>259</v>
      </c>
      <c r="AD15" s="26">
        <v>266</v>
      </c>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row>
    <row r="16" spans="1:681" s="10" customFormat="1" x14ac:dyDescent="0.2">
      <c r="A16" s="21"/>
      <c r="B16" s="31" t="s">
        <v>6</v>
      </c>
      <c r="C16" s="26"/>
      <c r="D16" s="29">
        <v>0</v>
      </c>
      <c r="E16" s="29">
        <v>4</v>
      </c>
      <c r="F16" s="29">
        <v>3</v>
      </c>
      <c r="G16" s="26">
        <v>0</v>
      </c>
      <c r="H16" s="26">
        <v>0</v>
      </c>
      <c r="I16" s="26">
        <v>0</v>
      </c>
      <c r="J16" s="26">
        <v>6</v>
      </c>
      <c r="K16" s="26">
        <v>10</v>
      </c>
      <c r="L16" s="33">
        <v>4</v>
      </c>
      <c r="M16" s="33">
        <v>5</v>
      </c>
      <c r="N16" s="26">
        <v>2</v>
      </c>
      <c r="O16" s="26">
        <v>1</v>
      </c>
      <c r="P16" s="26">
        <v>2</v>
      </c>
      <c r="Q16" s="26">
        <v>3</v>
      </c>
      <c r="R16" s="26">
        <v>2</v>
      </c>
      <c r="S16" s="26">
        <v>1</v>
      </c>
      <c r="T16" s="33">
        <f t="array" ref="T16">+SUM(IF([1]Data19!$J$1:$J$2000="U",1,0))</f>
        <v>2</v>
      </c>
      <c r="U16" s="26">
        <v>3</v>
      </c>
      <c r="V16" s="26">
        <v>3</v>
      </c>
      <c r="W16" s="26">
        <v>5</v>
      </c>
      <c r="X16" s="26">
        <v>10</v>
      </c>
      <c r="Y16" s="26">
        <v>2</v>
      </c>
      <c r="Z16" s="26">
        <v>1</v>
      </c>
      <c r="AA16" s="26">
        <v>3</v>
      </c>
      <c r="AB16" s="26">
        <v>3</v>
      </c>
      <c r="AC16" s="26">
        <v>4</v>
      </c>
      <c r="AD16" s="26">
        <v>8</v>
      </c>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row>
    <row r="17" spans="1:681" s="10" customFormat="1" x14ac:dyDescent="0.2">
      <c r="A17" s="21"/>
      <c r="B17" s="32"/>
      <c r="C17" s="26"/>
      <c r="D17" s="29"/>
      <c r="E17" s="29"/>
      <c r="F17" s="29"/>
      <c r="G17" s="26"/>
      <c r="H17" s="26"/>
      <c r="I17" s="26"/>
      <c r="J17" s="26"/>
      <c r="K17" s="2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row>
    <row r="18" spans="1:681" x14ac:dyDescent="0.2">
      <c r="B18" s="37" t="s">
        <v>11</v>
      </c>
      <c r="C18" s="2"/>
      <c r="D18" s="2"/>
      <c r="E18" s="2"/>
      <c r="F18" s="2"/>
      <c r="G18" s="2"/>
      <c r="H18" s="2"/>
      <c r="I18" s="2"/>
      <c r="J18" s="2"/>
      <c r="K18" s="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row>
    <row r="19" spans="1:681" x14ac:dyDescent="0.2">
      <c r="B19" s="34" t="s">
        <v>163</v>
      </c>
      <c r="C19" s="2"/>
      <c r="D19" s="2"/>
      <c r="E19" s="2"/>
      <c r="F19" s="2"/>
      <c r="G19" s="2"/>
      <c r="H19" s="2"/>
      <c r="I19" s="2"/>
      <c r="J19" s="2"/>
      <c r="K19" s="2"/>
      <c r="L19" s="33">
        <v>1</v>
      </c>
      <c r="M19" s="33">
        <v>1</v>
      </c>
      <c r="N19" s="26">
        <v>1</v>
      </c>
      <c r="O19" s="26">
        <v>2</v>
      </c>
      <c r="P19" s="26">
        <v>2</v>
      </c>
      <c r="Q19" s="26">
        <v>3</v>
      </c>
      <c r="R19" s="26">
        <v>5</v>
      </c>
      <c r="S19" s="26">
        <v>5</v>
      </c>
      <c r="T19" s="33">
        <f t="array" ref="T19">+SUM(IF([1]Data19!$L$1:$L$2000="13",1,0))</f>
        <v>6</v>
      </c>
      <c r="U19" s="26">
        <v>6</v>
      </c>
      <c r="V19" s="26">
        <v>6</v>
      </c>
      <c r="W19" s="26">
        <v>7</v>
      </c>
      <c r="X19" s="26">
        <v>9</v>
      </c>
      <c r="Y19" s="26">
        <v>10</v>
      </c>
      <c r="Z19" s="26">
        <v>10</v>
      </c>
      <c r="AA19" s="26">
        <v>10</v>
      </c>
      <c r="AB19" s="26">
        <v>10</v>
      </c>
      <c r="AC19" s="26">
        <v>10</v>
      </c>
      <c r="AD19" s="26">
        <v>10</v>
      </c>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row>
    <row r="20" spans="1:681" x14ac:dyDescent="0.2">
      <c r="B20" s="35" t="s">
        <v>7</v>
      </c>
      <c r="C20" s="2"/>
      <c r="D20" s="29">
        <v>1</v>
      </c>
      <c r="E20" s="29">
        <v>46</v>
      </c>
      <c r="F20" s="29">
        <v>28</v>
      </c>
      <c r="G20" s="26">
        <v>31</v>
      </c>
      <c r="H20" s="26">
        <v>33</v>
      </c>
      <c r="I20" s="26">
        <v>37</v>
      </c>
      <c r="J20" s="26">
        <v>41</v>
      </c>
      <c r="K20" s="26">
        <v>44</v>
      </c>
      <c r="L20" s="33">
        <v>46</v>
      </c>
      <c r="M20" s="33">
        <v>47</v>
      </c>
      <c r="N20" s="26">
        <v>49</v>
      </c>
      <c r="O20" s="26">
        <v>49</v>
      </c>
      <c r="P20" s="26">
        <v>50</v>
      </c>
      <c r="Q20" s="26">
        <v>50</v>
      </c>
      <c r="R20" s="26">
        <v>50</v>
      </c>
      <c r="S20" s="26">
        <v>51</v>
      </c>
      <c r="T20" s="33">
        <f t="array" ref="T20">+SUM(IF([1]Data19!$K$1:$K$2000="PED",1,0))</f>
        <v>52</v>
      </c>
      <c r="U20" s="26">
        <v>55</v>
      </c>
      <c r="V20" s="26">
        <v>56</v>
      </c>
      <c r="W20" s="26">
        <v>58</v>
      </c>
      <c r="X20" s="26">
        <v>61</v>
      </c>
      <c r="Y20" s="26">
        <v>61</v>
      </c>
      <c r="Z20" s="26">
        <v>65</v>
      </c>
      <c r="AA20" s="26">
        <v>68</v>
      </c>
      <c r="AB20" s="26">
        <v>71</v>
      </c>
      <c r="AC20" s="26">
        <v>75</v>
      </c>
      <c r="AD20" s="26">
        <v>76</v>
      </c>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row>
    <row r="21" spans="1:681" s="10" customFormat="1" x14ac:dyDescent="0.2">
      <c r="A21" s="21"/>
      <c r="B21" s="35" t="s">
        <v>164</v>
      </c>
      <c r="D21" s="29">
        <v>0</v>
      </c>
      <c r="E21" s="29">
        <v>0</v>
      </c>
      <c r="F21" s="29">
        <v>13</v>
      </c>
      <c r="G21" s="26">
        <v>15</v>
      </c>
      <c r="H21" s="26">
        <v>19</v>
      </c>
      <c r="I21" s="26">
        <v>19</v>
      </c>
      <c r="J21" s="26">
        <v>20</v>
      </c>
      <c r="K21" s="26">
        <v>23</v>
      </c>
      <c r="L21" s="33">
        <v>30</v>
      </c>
      <c r="M21" s="33">
        <v>32</v>
      </c>
      <c r="N21" s="26">
        <v>38</v>
      </c>
      <c r="O21" s="26">
        <v>41</v>
      </c>
      <c r="P21" s="26">
        <v>43</v>
      </c>
      <c r="Q21" s="26">
        <v>46</v>
      </c>
      <c r="R21" s="26">
        <v>49</v>
      </c>
      <c r="S21" s="26">
        <v>51</v>
      </c>
      <c r="T21" s="33">
        <f t="array" ref="T21">+SUM(IF([1]Data19!$L$1:$L$2000="10",1,0))</f>
        <v>53</v>
      </c>
      <c r="U21" s="26">
        <v>57</v>
      </c>
      <c r="V21" s="26">
        <v>58</v>
      </c>
      <c r="W21" s="26">
        <v>66</v>
      </c>
      <c r="X21" s="26">
        <v>69</v>
      </c>
      <c r="Y21" s="26">
        <v>79</v>
      </c>
      <c r="Z21" s="26">
        <v>82</v>
      </c>
      <c r="AA21" s="26">
        <v>84</v>
      </c>
      <c r="AB21" s="26">
        <v>87</v>
      </c>
      <c r="AC21" s="26">
        <v>93</v>
      </c>
      <c r="AD21" s="26">
        <v>96</v>
      </c>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row>
    <row r="22" spans="1:681" x14ac:dyDescent="0.2">
      <c r="B22" s="35" t="s">
        <v>165</v>
      </c>
      <c r="C22" s="26"/>
      <c r="D22" s="29">
        <v>0</v>
      </c>
      <c r="E22" s="29">
        <v>54</v>
      </c>
      <c r="F22" s="29">
        <v>34</v>
      </c>
      <c r="G22" s="26">
        <v>36</v>
      </c>
      <c r="H22" s="26">
        <v>38</v>
      </c>
      <c r="I22" s="26">
        <v>39</v>
      </c>
      <c r="J22" s="26">
        <v>40</v>
      </c>
      <c r="K22" s="26">
        <v>47</v>
      </c>
      <c r="L22" s="33">
        <v>54</v>
      </c>
      <c r="M22" s="33">
        <v>61</v>
      </c>
      <c r="N22" s="26">
        <v>63</v>
      </c>
      <c r="O22" s="26">
        <v>64</v>
      </c>
      <c r="P22" s="26">
        <v>66</v>
      </c>
      <c r="Q22" s="26">
        <v>68</v>
      </c>
      <c r="R22" s="26">
        <v>73</v>
      </c>
      <c r="S22" s="26">
        <v>73</v>
      </c>
      <c r="T22" s="33">
        <f t="array" ref="T22">SUM(IF([1]Data19!$P$2:$P$2000="Y",1,0))</f>
        <v>75</v>
      </c>
      <c r="U22" s="26">
        <v>79</v>
      </c>
      <c r="V22" s="26">
        <v>82</v>
      </c>
      <c r="W22" s="26">
        <v>83</v>
      </c>
      <c r="X22" s="26">
        <v>83</v>
      </c>
      <c r="Y22" s="26">
        <v>87</v>
      </c>
      <c r="Z22" s="26">
        <v>90</v>
      </c>
      <c r="AA22" s="26">
        <v>92</v>
      </c>
      <c r="AB22" s="26">
        <v>97</v>
      </c>
      <c r="AC22" s="26">
        <v>100</v>
      </c>
      <c r="AD22" s="26">
        <v>104</v>
      </c>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row>
    <row r="23" spans="1:681" x14ac:dyDescent="0.2">
      <c r="B23" s="35"/>
      <c r="C23" s="26"/>
      <c r="D23" s="29"/>
      <c r="E23" s="29"/>
      <c r="F23" s="29"/>
      <c r="G23" s="26"/>
      <c r="H23" s="26"/>
      <c r="I23" s="26"/>
      <c r="J23" s="26"/>
      <c r="K23" s="26"/>
      <c r="L23" s="3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row>
    <row r="24" spans="1:681" x14ac:dyDescent="0.2">
      <c r="B24" s="7" t="s">
        <v>166</v>
      </c>
      <c r="C24" s="26"/>
      <c r="D24" s="29"/>
      <c r="E24" s="29"/>
      <c r="F24" s="29"/>
      <c r="G24"/>
      <c r="H24" s="26"/>
      <c r="I24" s="26"/>
      <c r="J24" s="26"/>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row>
    <row r="25" spans="1:681" x14ac:dyDescent="0.2">
      <c r="B25" s="31" t="s">
        <v>12</v>
      </c>
      <c r="C25" s="26"/>
      <c r="D25" s="29">
        <v>8</v>
      </c>
      <c r="E25" s="29">
        <v>207</v>
      </c>
      <c r="F25" s="29">
        <v>130</v>
      </c>
      <c r="G25" s="26">
        <v>142</v>
      </c>
      <c r="H25" s="26">
        <v>154</v>
      </c>
      <c r="I25" s="26">
        <v>162</v>
      </c>
      <c r="J25" s="26">
        <v>172</v>
      </c>
      <c r="K25" s="26">
        <v>193</v>
      </c>
      <c r="L25" s="33">
        <v>207</v>
      </c>
      <c r="M25" s="33">
        <v>225</v>
      </c>
      <c r="N25" s="26">
        <v>236</v>
      </c>
      <c r="O25" s="26">
        <v>249</v>
      </c>
      <c r="P25" s="26">
        <v>263</v>
      </c>
      <c r="Q25" s="26">
        <v>276</v>
      </c>
      <c r="R25" s="26">
        <v>290</v>
      </c>
      <c r="S25" s="26">
        <v>308</v>
      </c>
      <c r="T25" s="33">
        <f t="array" ref="T25">+SUM(IF([1]Data19!$K$1:$K$2000="DR",1,0))</f>
        <v>319</v>
      </c>
      <c r="U25" s="26">
        <v>332</v>
      </c>
      <c r="V25" s="26">
        <v>347</v>
      </c>
      <c r="W25" s="26">
        <v>368</v>
      </c>
      <c r="X25" s="26">
        <v>381</v>
      </c>
      <c r="Y25" s="26">
        <v>395</v>
      </c>
      <c r="Z25" s="26">
        <v>403</v>
      </c>
      <c r="AA25" s="26">
        <v>413</v>
      </c>
      <c r="AB25" s="26">
        <v>429</v>
      </c>
      <c r="AC25" s="26">
        <v>446</v>
      </c>
      <c r="AD25" s="26">
        <v>460</v>
      </c>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row>
    <row r="26" spans="1:681" x14ac:dyDescent="0.2">
      <c r="B26" s="31" t="s">
        <v>13</v>
      </c>
      <c r="C26" s="26"/>
      <c r="D26" s="29">
        <v>2</v>
      </c>
      <c r="E26" s="29">
        <v>61</v>
      </c>
      <c r="F26" s="29">
        <v>33</v>
      </c>
      <c r="G26" s="26">
        <v>34</v>
      </c>
      <c r="H26" s="26">
        <v>38</v>
      </c>
      <c r="I26" s="26">
        <v>42</v>
      </c>
      <c r="J26" s="26">
        <v>48</v>
      </c>
      <c r="K26" s="26">
        <v>58</v>
      </c>
      <c r="L26" s="33">
        <v>61</v>
      </c>
      <c r="M26" s="33">
        <v>63</v>
      </c>
      <c r="N26" s="26">
        <v>68</v>
      </c>
      <c r="O26" s="26">
        <v>71</v>
      </c>
      <c r="P26" s="26">
        <v>77</v>
      </c>
      <c r="Q26" s="26">
        <v>83</v>
      </c>
      <c r="R26" s="26">
        <v>86</v>
      </c>
      <c r="S26" s="26">
        <v>93</v>
      </c>
      <c r="T26" s="33">
        <f t="array" ref="T26">+SUM(IF([1]Data19!$K$1:$K$2000="PASS",1,0))</f>
        <v>99</v>
      </c>
      <c r="U26" s="26">
        <v>102</v>
      </c>
      <c r="V26" s="26">
        <v>104</v>
      </c>
      <c r="W26" s="26">
        <v>106</v>
      </c>
      <c r="X26" s="26">
        <v>107</v>
      </c>
      <c r="Y26" s="26">
        <v>115</v>
      </c>
      <c r="Z26" s="26">
        <v>118</v>
      </c>
      <c r="AA26" s="26">
        <v>119</v>
      </c>
      <c r="AB26" s="26">
        <v>124</v>
      </c>
      <c r="AC26" s="26">
        <v>131</v>
      </c>
      <c r="AD26" s="26">
        <v>136</v>
      </c>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row>
    <row r="27" spans="1:681" x14ac:dyDescent="0.2">
      <c r="B27" s="4"/>
      <c r="C27" s="26"/>
      <c r="D27" s="29"/>
      <c r="E27" s="29"/>
      <c r="F27" s="29"/>
      <c r="G27"/>
      <c r="H27" s="26"/>
      <c r="I27" s="26"/>
      <c r="J27" s="26"/>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row>
    <row r="28" spans="1:681" x14ac:dyDescent="0.2">
      <c r="B28" s="7" t="s">
        <v>14</v>
      </c>
      <c r="C28" s="26"/>
      <c r="D28" s="29"/>
      <c r="E28" s="29"/>
      <c r="F28" s="29"/>
      <c r="G28"/>
      <c r="H28" s="26"/>
      <c r="I28" s="26"/>
      <c r="J28" s="26"/>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row>
    <row r="29" spans="1:681" x14ac:dyDescent="0.2">
      <c r="B29" s="31" t="s">
        <v>17</v>
      </c>
      <c r="C29" s="26"/>
      <c r="D29" s="29">
        <v>1</v>
      </c>
      <c r="E29" s="29">
        <v>32</v>
      </c>
      <c r="F29" s="29">
        <v>17</v>
      </c>
      <c r="G29" s="26">
        <v>18</v>
      </c>
      <c r="H29" s="26">
        <v>19</v>
      </c>
      <c r="I29" s="26">
        <v>19</v>
      </c>
      <c r="J29" s="26">
        <v>26</v>
      </c>
      <c r="K29" s="26">
        <v>32</v>
      </c>
      <c r="L29" s="36">
        <v>31</v>
      </c>
      <c r="M29" s="40">
        <v>35</v>
      </c>
      <c r="N29" s="40">
        <v>37</v>
      </c>
      <c r="O29" s="40">
        <v>38</v>
      </c>
      <c r="P29" s="40">
        <v>40</v>
      </c>
      <c r="Q29" s="40">
        <v>45</v>
      </c>
      <c r="R29" s="40">
        <v>48</v>
      </c>
      <c r="S29" s="40">
        <v>53</v>
      </c>
      <c r="T29" s="53">
        <f t="array" ref="T29">SUM(IF([1]Data19!$M$2:$M$2000&lt;&gt; "",1,0)) - SUM(IF([1]Data19!$M$2:$M$2000&gt;=21,1,0))</f>
        <v>56</v>
      </c>
      <c r="U29" s="40">
        <v>60</v>
      </c>
      <c r="V29" s="40">
        <v>61</v>
      </c>
      <c r="W29" s="40">
        <v>63</v>
      </c>
      <c r="X29" s="40">
        <v>66</v>
      </c>
      <c r="Y29" s="40">
        <v>68</v>
      </c>
      <c r="Z29" s="40">
        <v>69</v>
      </c>
      <c r="AA29" s="40">
        <v>70</v>
      </c>
      <c r="AB29" s="40">
        <v>71</v>
      </c>
      <c r="AC29" s="40">
        <v>75</v>
      </c>
      <c r="AD29" s="40">
        <v>76</v>
      </c>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row>
    <row r="30" spans="1:681" x14ac:dyDescent="0.2">
      <c r="B30" s="31" t="s">
        <v>15</v>
      </c>
      <c r="C30" s="26"/>
      <c r="D30" s="29">
        <v>5</v>
      </c>
      <c r="E30" s="29">
        <v>220</v>
      </c>
      <c r="F30" s="29">
        <v>139</v>
      </c>
      <c r="G30" s="26">
        <v>152</v>
      </c>
      <c r="H30" s="26">
        <v>166</v>
      </c>
      <c r="I30" s="26">
        <v>181</v>
      </c>
      <c r="J30" s="26">
        <v>188</v>
      </c>
      <c r="K30" s="26">
        <v>209</v>
      </c>
      <c r="L30" s="33">
        <v>220</v>
      </c>
      <c r="M30" s="33">
        <v>234</v>
      </c>
      <c r="N30" s="40">
        <v>245</v>
      </c>
      <c r="O30" s="40">
        <v>254</v>
      </c>
      <c r="P30" s="40">
        <v>266</v>
      </c>
      <c r="Q30" s="40">
        <v>277</v>
      </c>
      <c r="R30" s="40">
        <v>288</v>
      </c>
      <c r="S30" s="40">
        <v>308</v>
      </c>
      <c r="T30" s="53">
        <f t="array" ref="T30">+SUM(IF([1]Data19!$M$1:$M$2000&gt;20,IF([1]Data19!$M$1:$M$2000&lt;65,1,0)))</f>
        <v>320</v>
      </c>
      <c r="U30" s="40">
        <v>334</v>
      </c>
      <c r="V30" s="40">
        <v>347</v>
      </c>
      <c r="W30" s="40">
        <v>364</v>
      </c>
      <c r="X30" s="40">
        <v>373</v>
      </c>
      <c r="Y30" s="40">
        <v>390</v>
      </c>
      <c r="Z30" s="40">
        <v>400</v>
      </c>
      <c r="AA30" s="40">
        <v>408</v>
      </c>
      <c r="AB30" s="40">
        <v>430</v>
      </c>
      <c r="AC30" s="40">
        <v>451</v>
      </c>
      <c r="AD30" s="40">
        <v>463</v>
      </c>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row>
    <row r="31" spans="1:681" x14ac:dyDescent="0.2">
      <c r="B31" s="31" t="s">
        <v>16</v>
      </c>
      <c r="C31" s="26"/>
      <c r="D31" s="29">
        <v>4</v>
      </c>
      <c r="E31" s="29">
        <v>60</v>
      </c>
      <c r="F31" s="29">
        <v>35</v>
      </c>
      <c r="G31" s="26">
        <v>37</v>
      </c>
      <c r="H31" s="26">
        <v>39</v>
      </c>
      <c r="I31" s="26">
        <v>41</v>
      </c>
      <c r="J31" s="26">
        <v>45</v>
      </c>
      <c r="K31" s="26">
        <v>51</v>
      </c>
      <c r="L31" s="33">
        <v>60</v>
      </c>
      <c r="M31" s="33">
        <v>65</v>
      </c>
      <c r="N31" s="40">
        <v>69</v>
      </c>
      <c r="O31" s="40">
        <v>74</v>
      </c>
      <c r="P31" s="40">
        <v>78</v>
      </c>
      <c r="Q31" s="40">
        <v>81</v>
      </c>
      <c r="R31" s="40">
        <v>84</v>
      </c>
      <c r="S31" s="40">
        <v>86</v>
      </c>
      <c r="T31" s="53">
        <f t="array" ref="T31">+SUM(IF([1]Data19!$M$1:$M$2000&gt;64,IF([1]Data19!$M$1:$M$2000&lt;150,1,0)))</f>
        <v>92</v>
      </c>
      <c r="U31" s="40">
        <v>95</v>
      </c>
      <c r="V31" s="40">
        <v>96</v>
      </c>
      <c r="W31" s="40">
        <v>99</v>
      </c>
      <c r="X31" s="40">
        <v>102</v>
      </c>
      <c r="Y31" s="40">
        <v>107</v>
      </c>
      <c r="Z31" s="40">
        <v>110</v>
      </c>
      <c r="AA31" s="40">
        <v>115</v>
      </c>
      <c r="AB31" s="40">
        <v>117</v>
      </c>
      <c r="AC31" s="40">
        <v>118</v>
      </c>
      <c r="AD31" s="40">
        <v>124</v>
      </c>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row>
    <row r="32" spans="1:681" s="10" customFormat="1" x14ac:dyDescent="0.2">
      <c r="A32" s="21"/>
      <c r="B32" s="31" t="s">
        <v>6</v>
      </c>
      <c r="C32" s="26"/>
      <c r="D32" s="29">
        <v>0</v>
      </c>
      <c r="E32" s="29">
        <v>0</v>
      </c>
      <c r="F32" s="29">
        <v>0</v>
      </c>
      <c r="G32" s="26">
        <v>0</v>
      </c>
      <c r="H32" s="26">
        <v>0</v>
      </c>
      <c r="I32" s="26">
        <v>0</v>
      </c>
      <c r="J32" s="26">
        <v>0</v>
      </c>
      <c r="K32" s="26">
        <v>0</v>
      </c>
      <c r="L32" s="33">
        <v>4</v>
      </c>
      <c r="M32" s="33">
        <v>2</v>
      </c>
      <c r="N32" s="40">
        <v>2</v>
      </c>
      <c r="O32" s="40">
        <v>3</v>
      </c>
      <c r="P32" s="40">
        <v>6</v>
      </c>
      <c r="Q32" s="40">
        <v>6</v>
      </c>
      <c r="R32" s="40">
        <v>6</v>
      </c>
      <c r="S32" s="40">
        <v>5</v>
      </c>
      <c r="T32" s="53">
        <f t="array" ref="T32">+SUM(IF([1]Data19!$M$1:$M$2000="U",1,0))</f>
        <v>3</v>
      </c>
      <c r="U32" s="40">
        <v>1</v>
      </c>
      <c r="V32" s="40">
        <v>4</v>
      </c>
      <c r="W32" s="40">
        <v>7</v>
      </c>
      <c r="X32" s="40">
        <v>9</v>
      </c>
      <c r="Y32" s="40">
        <v>7</v>
      </c>
      <c r="Z32" s="40">
        <v>8</v>
      </c>
      <c r="AA32" s="40">
        <v>8</v>
      </c>
      <c r="AB32" s="40">
        <v>8</v>
      </c>
      <c r="AC32" s="40">
        <v>8</v>
      </c>
      <c r="AD32" s="40">
        <v>9</v>
      </c>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row>
    <row r="33" spans="2:681" x14ac:dyDescent="0.2">
      <c r="B33" s="4"/>
      <c r="C33" s="26"/>
      <c r="D33" s="29"/>
      <c r="E33" s="29"/>
      <c r="F33" s="29"/>
      <c r="G33"/>
      <c r="H33" s="26"/>
      <c r="I33" s="26"/>
      <c r="J33" s="26"/>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row>
    <row r="34" spans="2:681" x14ac:dyDescent="0.2">
      <c r="B34" s="8" t="s">
        <v>167</v>
      </c>
      <c r="C34" s="26"/>
      <c r="D34" s="29"/>
      <c r="E34" s="29"/>
      <c r="F34" s="29"/>
      <c r="G34"/>
      <c r="H34" s="26"/>
      <c r="I34" s="26"/>
      <c r="J34" s="26"/>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row>
    <row r="35" spans="2:681" x14ac:dyDescent="0.2">
      <c r="B35" s="34" t="s">
        <v>4</v>
      </c>
      <c r="C35" s="26"/>
      <c r="D35" s="29"/>
      <c r="E35" s="29"/>
      <c r="F35" s="29"/>
      <c r="G35"/>
      <c r="H35" s="26"/>
      <c r="I35" s="26"/>
      <c r="J35" s="26"/>
      <c r="K35"/>
      <c r="L35" s="33">
        <v>25</v>
      </c>
      <c r="M35" s="33">
        <v>26</v>
      </c>
      <c r="N35" s="40">
        <v>30</v>
      </c>
      <c r="O35" s="40">
        <v>33</v>
      </c>
      <c r="P35" s="40">
        <v>35</v>
      </c>
      <c r="Q35" s="40">
        <v>38</v>
      </c>
      <c r="R35" s="40">
        <v>39</v>
      </c>
      <c r="S35" s="40">
        <v>40</v>
      </c>
      <c r="T35" s="33">
        <f t="array" ref="T35">SUM(IF([1]Data19!$L$2:$L$2000="10",IF([1]Data19!$O$2:$O$2000="Y",IF([1]Data19!$K$2:$K$2000="DR",1,0))))+SUM(IF([1]Data19!$L$2:$L$2000="10",IF([1]Data19!$O$2:$O$2000="Y",IF([1]Data19!$K$2:$K$2000="PASS",1,0))))</f>
        <v>41</v>
      </c>
      <c r="U35" s="40">
        <v>44</v>
      </c>
      <c r="V35" s="40">
        <v>44</v>
      </c>
      <c r="W35" s="40">
        <v>48</v>
      </c>
      <c r="X35" s="40">
        <v>53</v>
      </c>
      <c r="Y35" s="40">
        <v>60</v>
      </c>
      <c r="Z35" s="40">
        <v>61</v>
      </c>
      <c r="AA35" s="40">
        <v>63</v>
      </c>
      <c r="AB35" s="40">
        <v>64</v>
      </c>
      <c r="AC35" s="40">
        <v>67</v>
      </c>
      <c r="AD35" s="40">
        <v>71</v>
      </c>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row>
    <row r="36" spans="2:681" x14ac:dyDescent="0.2">
      <c r="B36" s="34" t="s">
        <v>5</v>
      </c>
      <c r="C36" s="26"/>
      <c r="D36" s="29"/>
      <c r="E36" s="29"/>
      <c r="F36" s="29"/>
      <c r="G36"/>
      <c r="H36" s="26"/>
      <c r="I36" s="26"/>
      <c r="J36" s="26"/>
      <c r="K36"/>
      <c r="L36" s="33">
        <v>1</v>
      </c>
      <c r="M36" s="33">
        <v>2</v>
      </c>
      <c r="N36" s="40">
        <v>2</v>
      </c>
      <c r="O36" s="40">
        <v>3</v>
      </c>
      <c r="P36" s="40">
        <v>3</v>
      </c>
      <c r="Q36" s="40">
        <v>3</v>
      </c>
      <c r="R36" s="40">
        <v>4</v>
      </c>
      <c r="S36" s="40">
        <v>4</v>
      </c>
      <c r="T36" s="33">
        <f t="array" ref="T36">SUM(IF([1]Data19!$L$2:$L$2000="10",IF([1]Data19!$O$2:$O$2000="N",IF([1]Data19!$K$2:$K$2000="DR",1,0))))+SUM(IF([1]Data19!$L$2:$L$2000="10",IF([1]Data19!$O$2:$O$2000="N",IF([1]Data19!$K$2:$K$2000="PASS",1,0))))</f>
        <v>4</v>
      </c>
      <c r="U36" s="40">
        <v>5</v>
      </c>
      <c r="V36" s="40">
        <v>6</v>
      </c>
      <c r="W36" s="40">
        <v>9</v>
      </c>
      <c r="X36" s="40">
        <v>9</v>
      </c>
      <c r="Y36" s="40">
        <v>9</v>
      </c>
      <c r="Z36" s="40">
        <v>10</v>
      </c>
      <c r="AA36" s="40">
        <v>10</v>
      </c>
      <c r="AB36" s="40">
        <v>10</v>
      </c>
      <c r="AC36" s="40">
        <v>11</v>
      </c>
      <c r="AD36" s="40">
        <v>12</v>
      </c>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row>
    <row r="37" spans="2:681" x14ac:dyDescent="0.2">
      <c r="B37" s="34" t="s">
        <v>168</v>
      </c>
      <c r="C37" s="26"/>
      <c r="D37" s="29"/>
      <c r="E37" s="29"/>
      <c r="F37" s="29"/>
      <c r="G37"/>
      <c r="H37" s="26"/>
      <c r="I37" s="26"/>
      <c r="J37" s="26"/>
      <c r="K37"/>
      <c r="L37" s="33"/>
      <c r="M37" s="33"/>
      <c r="N37"/>
      <c r="O37"/>
      <c r="P37"/>
      <c r="Q37"/>
      <c r="R37"/>
      <c r="S37"/>
      <c r="T37" s="33"/>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row>
    <row r="38" spans="2:681" x14ac:dyDescent="0.2">
      <c r="B38" s="34" t="s">
        <v>6</v>
      </c>
      <c r="C38" s="26"/>
      <c r="D38" s="29"/>
      <c r="E38" s="29"/>
      <c r="F38" s="29"/>
      <c r="G38"/>
      <c r="H38" s="26"/>
      <c r="I38" s="26"/>
      <c r="J38" s="26"/>
      <c r="K38"/>
      <c r="L38" s="33">
        <v>4</v>
      </c>
      <c r="M38" s="33">
        <v>4</v>
      </c>
      <c r="N38" s="26">
        <v>6</v>
      </c>
      <c r="O38" s="26">
        <v>5</v>
      </c>
      <c r="P38" s="26">
        <v>5</v>
      </c>
      <c r="Q38" s="26">
        <v>5</v>
      </c>
      <c r="R38" s="26">
        <v>6</v>
      </c>
      <c r="S38" s="26">
        <v>7</v>
      </c>
      <c r="T38" s="33">
        <f t="array" ref="T38">SUM(IF([1]Data19!$L$2:$L$2000="10",IF([1]Data19!$O$2:$O$2000="U",IF([1]Data19!$K$2:$K$2000="DR",1,0))))+SUM(IF([1]Data19!$L$2:$L$2000="10",IF([1]Data19!$O$2:$O$2000="U",IF([1]Data19!$K$2:$K$2000="PASS",1,0))))+SUM(IF([1]Data19!$L$2:$L$2000="10",IF([1]Data19!$O$2:$O$2000="",IF([1]Data19!$K$2:$K$2000="DR",1,0))))+SUM(IF([1]Data19!$L$2:$L$2000="10",IF([1]Data19!$O$2:$O$2000="",IF([1]Data19!$K$2:$K$2000="PASS",1,0))))</f>
        <v>8</v>
      </c>
      <c r="U38" s="26">
        <v>8</v>
      </c>
      <c r="V38" s="26">
        <v>8</v>
      </c>
      <c r="W38" s="26">
        <v>9</v>
      </c>
      <c r="X38" s="26">
        <v>7</v>
      </c>
      <c r="Y38" s="26">
        <v>10</v>
      </c>
      <c r="Z38" s="26">
        <v>10</v>
      </c>
      <c r="AA38" s="26">
        <v>10</v>
      </c>
      <c r="AB38" s="26">
        <v>12</v>
      </c>
      <c r="AC38" s="26">
        <v>14</v>
      </c>
      <c r="AD38" s="26">
        <v>12</v>
      </c>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row>
    <row r="39" spans="2:681" x14ac:dyDescent="0.2">
      <c r="B39" s="34"/>
      <c r="C39" s="26"/>
      <c r="D39" s="29"/>
      <c r="E39" s="29"/>
      <c r="F39" s="29"/>
      <c r="G39"/>
      <c r="H39" s="26"/>
      <c r="I39" s="26"/>
      <c r="J39" s="26"/>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row>
    <row r="40" spans="2:681" x14ac:dyDescent="0.2">
      <c r="B40" s="8" t="s">
        <v>138</v>
      </c>
      <c r="C40" s="26"/>
      <c r="D40" s="29"/>
      <c r="E40" s="29"/>
      <c r="F40" s="29"/>
      <c r="G40"/>
      <c r="H40" s="26"/>
      <c r="I40" s="26"/>
      <c r="J40" s="26"/>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row>
    <row r="41" spans="2:681" x14ac:dyDescent="0.2">
      <c r="B41" s="31" t="s">
        <v>4</v>
      </c>
      <c r="C41" s="26"/>
      <c r="D41" s="29">
        <v>5</v>
      </c>
      <c r="E41" s="29">
        <v>0</v>
      </c>
      <c r="F41" s="29">
        <v>51</v>
      </c>
      <c r="G41" s="26">
        <v>56</v>
      </c>
      <c r="H41" s="26">
        <v>56</v>
      </c>
      <c r="I41" s="26">
        <v>61</v>
      </c>
      <c r="J41" s="26">
        <v>61</v>
      </c>
      <c r="K41" s="26">
        <v>70</v>
      </c>
      <c r="L41" s="33">
        <v>76</v>
      </c>
      <c r="M41" s="33">
        <v>80</v>
      </c>
      <c r="N41" s="26">
        <v>83</v>
      </c>
      <c r="O41" s="26">
        <v>87</v>
      </c>
      <c r="P41" s="26">
        <v>90</v>
      </c>
      <c r="Q41" s="26">
        <v>96</v>
      </c>
      <c r="R41" s="26">
        <v>104</v>
      </c>
      <c r="S41" s="26">
        <v>113</v>
      </c>
      <c r="T41" s="33">
        <f t="array" ref="T41">SUM(IF([1]Data19!$L$2:$L$2000="01",IF([1]Data19!$O$2:$O$2000="Y",IF([1]Data19!$K$2:$K$2000="DR",1,0))))+SUM(IF([1]Data19!$L$2:$L$2000="01",IF([1]Data19!$O$2:$O$2000="Y",IF([1]Data19!$K$2:$K$2000="PASS",1,0))))+SUM(IF([1]Data19!$L$2:$L$2000="03",IF([1]Data19!$O$2:$O$2000="Y",IF([1]Data19!$K$2:$K$2000="DR",1,0))))+SUM(IF([1]Data19!$L$2:$L$2000="03",IF([1]Data19!$O$2:$O$2000="Y",IF([1]Data19!$K$2:$K$2000="PASS",1,0))))+SUM(IF([1]Data19!$L$2:$L$2000="05",IF([1]Data19!$O$2:$O$2000="Y",IF([1]Data19!$K$2:$K$2000="DR",1,0))))+SUM(IF([1]Data19!$L$2:$L$2000="05",IF([1]Data19!$O$2:$O$2000="Y",IF([1]Data19!$K$2:$K$2000="PASS",1,0))))+SUM(IF([1]Data19!$L$2:$L$2000="06",IF([1]Data19!$O$2:$O$2000="Y",IF([1]Data19!$K$2:$K$2000="DR",1,0))))+SUM(IF([1]Data19!$L$2:$L$2000="07",IF([1]Data19!$O$2:$O$2000="Y",IF([1]Data19!$K$2:$K$2000="DR",1,0))))+SUM(IF([1]Data19!$L$2:$L$2000="14",IF([1]Data19!$O$2:$O$2000="Y",IF([1]Data19!$K$2:$K$2000="DR",1,0))))+SUM(IF([1]Data19!$L$2:$L$2000="14",IF([1]Data19!$O$2:$O$2000="Y",IF([1]Data19!$K$2:$K$2000="PASS",1,0))))+SUM(IF([1]Data19!$L$2:$L$2000="19",IF([1]Data19!$O$2:$O$2000="Y",IF([1]Data19!$K$2:$K$2000="DR",1,0))))+SUM(IF([1]Data19!$L$2:$L$2000="19",IF([1]Data19!$O$2:$O$2000="Y",IF([1]Data19!$K$2:$K$2000="PASS",1,0))))+SUM(IF([1]Data19!$L$2:$L$2000="20",IF([1]Data19!$O$2:$O$2000="Y",IF([1]Data19!$K$2:$K$2000="DR",1,0))))+SUM(IF([1]Data19!$L$2:$L$2000="20",IF([1]Data19!$O$2:$O$2000="Y",IF([1]Data19!$K$2:$K$2000="PASS",1,0))))+SUM(IF([1]Data19!$L$2:$L$2000="21",IF([1]Data19!$O$2:$O$2000="Y",IF([1]Data19!$K$2:$K$2000="DR",1,0))))+SUM(IF([1]Data19!$L$2:$L$2000="21",IF([1]Data19!$O$2:$O$2000="Y",IF([1]Data19!$K$2:$K$2000="PASS",1,0))))+SUM(IF([1]Data19!$L$2:$L$2000="22",IF([1]Data19!$O$2:$O$2000="Y",IF([1]Data19!$K$2:$K$2000="DR",1,0))))+SUM(IF([1]Data19!$L$2:$L$2000="22",IF([1]Data19!$O$2:$O$2000="Y",IF([1]Data19!$K$2:$K$2000="PASS",1,0))))+SUM(IF([1]Data19!$L$2:$L$2000="23",IF([1]Data19!$O$2:$O$2000="Y",IF([1]Data19!$K$2:$K$2000="DR",1,0))))+SUM(IF([1]Data19!$L$2:$L$2000="23",IF([1]Data19!$O$2:$O$2000="Y",IF([1]Data19!$K$2:$K$2000="PASS",1,0))))+SUM(IF([1]Data19!$L$2:$L$2000="24",IF([1]Data19!$O$2:$O$2000="Y",IF([1]Data19!$K$2:$K$2000="DR",1,0))))+SUM(IF([1]Data19!$L$2:$L$2000="24",IF([1]Data19!$O$2:$O$2000="Y",IF([1]Data19!$K$2:$K$2000="PASS",1,0))))+SUM(IF([1]Data19!$L$2:$L$2000="25",IF([1]Data19!$O$2:$O$2000="Y",IF([1]Data19!$K$2:$K$2000="DR",1,0))))+SUM(IF([1]Data19!$L$2:$L$2000="25",IF([1]Data19!$O$2:$O$2000="Y",IF([1]Data19!$K$2:$K$2000="PASS",1,0))))+SUM(IF([1]Data19!$L$2:$L$2000="26",IF([1]Data19!$O$2:$O$2000="Y",IF([1]Data19!$K$2:$K$2000="DR",1,0))))+SUM(IF([1]Data19!$L$2:$L$2000="26",IF([1]Data19!$O$2:$O$2000="Y",IF([1]Data19!$K$2:$K$2000="PASS",1,0))))+SUM(IF([1]Data19!$L$2:$L$2000="27",IF([1]Data19!$O$2:$O$2000="Y",IF([1]Data19!$K$2:$K$2000="DR",1,0))))+SUM(IF([1]Data19!$L$2:$L$2000="27",IF([1]Data19!$O$2:$O$2000="Y",IF([1]Data19!$K$2:$K$2000="PASS",1,0))))+SUM(IF([1]Data19!$L$2:$L$2000="28",IF([1]Data19!$O$2:$O$2000="Y",IF([1]Data19!$K$2:$K$2000="DR",1,0))))+SUM(IF([1]Data19!$L$2:$L$2000="28",IF([1]Data19!$O$2:$O$2000="Y",IF([1]Data19!$K$2:$K$2000="PASS",1,0))))+SUM(IF([1]Data19!$L$2:$L$2000="29",IF([1]Data19!$O$2:$O$2000="Y",IF([1]Data19!$K$2:$K$2000="DR",1,0))))+SUM(IF([1]Data19!$L$2:$L$2000="29",IF([1]Data19!$O$2:$O$2000="Y",IF([1]Data19!$K$2:$K$2000="PASS",1,0))))+SUM(IF([1]Data19!$L$2:$L$2000="30",IF([1]Data19!$O$2:$O$2000="Y",IF([1]Data19!$K$2:$K$2000="DR",1,0))))+SUM(IF([1]Data19!$L$2:$L$2000="30",IF([1]Data19!$O$2:$O$2000="Y",IF([1]Data19!$K$2:$K$2000="PASS",1,0))))</f>
        <v>119</v>
      </c>
      <c r="U41" s="26">
        <v>125</v>
      </c>
      <c r="V41" s="26">
        <v>130</v>
      </c>
      <c r="W41" s="26">
        <v>136</v>
      </c>
      <c r="X41" s="26">
        <v>136</v>
      </c>
      <c r="Y41" s="26">
        <v>143</v>
      </c>
      <c r="Z41" s="26">
        <v>144</v>
      </c>
      <c r="AA41" s="26">
        <v>145</v>
      </c>
      <c r="AB41" s="26">
        <v>152</v>
      </c>
      <c r="AC41" s="26">
        <v>159</v>
      </c>
      <c r="AD41" s="26">
        <v>164</v>
      </c>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row>
    <row r="42" spans="2:681" x14ac:dyDescent="0.2">
      <c r="B42" s="31" t="s">
        <v>5</v>
      </c>
      <c r="C42" s="26"/>
      <c r="D42" s="29">
        <v>5</v>
      </c>
      <c r="E42" s="29">
        <v>2</v>
      </c>
      <c r="F42" s="29">
        <v>74</v>
      </c>
      <c r="G42" s="26">
        <v>82</v>
      </c>
      <c r="H42" s="26">
        <v>88</v>
      </c>
      <c r="I42" s="26">
        <v>92</v>
      </c>
      <c r="J42" s="26">
        <v>95</v>
      </c>
      <c r="K42" s="26">
        <v>104</v>
      </c>
      <c r="L42" s="33">
        <v>114</v>
      </c>
      <c r="M42" s="33">
        <v>125</v>
      </c>
      <c r="N42" s="26">
        <v>134</v>
      </c>
      <c r="O42" s="26">
        <v>139</v>
      </c>
      <c r="P42" s="26">
        <v>148</v>
      </c>
      <c r="Q42" s="26">
        <v>154</v>
      </c>
      <c r="R42" s="26">
        <v>164</v>
      </c>
      <c r="S42" s="26">
        <v>175</v>
      </c>
      <c r="T42" s="33">
        <f t="array" ref="T42">SUM(IF([1]Data19!$L$2:$L$2000="01",IF([1]Data19!$O$2:$O$2000="N",IF([1]Data19!$K$2:$K$2000="DR",1,0))))+SUM(IF([1]Data19!$L$2:$L$2000="01",IF([1]Data19!$O$2:$O$2000="N",IF([1]Data19!$K$2:$K$2000="PASS",1,0))))+SUM(IF([1]Data19!$L$2:$L$2000="03",IF([1]Data19!$O$2:$O$2000="N",IF([1]Data19!$K$2:$K$2000="DR",1,0))))+SUM(IF([1]Data19!$L$2:$L$2000="03",IF([1]Data19!$O$2:$O$2000="N",IF([1]Data19!$K$2:$K$2000="PASS",1,0))))+SUM(IF([1]Data19!$L$2:$L$2000="05",IF([1]Data19!$O$2:$O$2000="N",IF([1]Data19!$K$2:$K$2000="DR",1,0))))+SUM(IF([1]Data19!$L$2:$L$2000="05",IF([1]Data19!$O$2:$O$2000="N",IF([1]Data19!$K$2:$K$2000="PASS",1,0))))+SUM(IF([1]Data19!$L$2:$L$2000="06",IF([1]Data19!$O$2:$O$2000="N",IF([1]Data19!$K$2:$K$2000="DR",1,0))))+SUM(IF([1]Data19!$L$2:$L$2000="07",IF([1]Data19!$O$2:$O$2000="N",IF([1]Data19!$K$2:$K$2000="DR",1,0))))+SUM(IF([1]Data19!$L$2:$L$2000="14",IF([1]Data19!$O$2:$O$2000="N",IF([1]Data19!$K$2:$K$2000="DR",1,0))))+SUM(IF([1]Data19!$L$2:$L$2000="14",IF([1]Data19!$O$2:$O$2000="N",IF([1]Data19!$K$2:$K$2000="PASS",1,0))))+SUM(IF([1]Data19!$L$2:$L$2000="19",IF([1]Data19!$O$2:$O$2000="N",IF([1]Data19!$K$2:$K$2000="DR",1,0))))+SUM(IF([1]Data19!$L$2:$L$2000="19",IF([1]Data19!$O$2:$O$2000="N",IF([1]Data19!$K$2:$K$2000="PASS",1,0))))+SUM(IF([1]Data19!$L$2:$L$2000="20",IF([1]Data19!$O$2:$O$2000="N",IF([1]Data19!$K$2:$K$2000="DR",1,0))))+SUM(IF([1]Data19!$L$2:$L$2000="20",IF([1]Data19!$O$2:$O$2000="N",IF([1]Data19!$K$2:$K$2000="PASS",1,0))))+SUM(IF([1]Data19!$L$2:$L$2000="21",IF([1]Data19!$O$2:$O$2000="N",IF([1]Data19!$K$2:$K$2000="DR",1,0))))+SUM(IF([1]Data19!$L$2:$L$2000="21",IF([1]Data19!$O$2:$O$2000="N",IF([1]Data19!$K$2:$K$2000="PASS",1,0))))+SUM(IF([1]Data19!$L$2:$L$2000="22",IF([1]Data19!$O$2:$O$2000="N",IF([1]Data19!$K$2:$K$2000="DR",1,0))))+SUM(IF([1]Data19!$L$2:$L$2000="22",IF([1]Data19!$O$2:$O$2000="N",IF([1]Data19!$K$2:$K$2000="PASS",1,0))))+SUM(IF([1]Data19!$L$2:$L$2000="23",IF([1]Data19!$O$2:$O$2000="N",IF([1]Data19!$K$2:$K$2000="DR",1,0))))+SUM(IF([1]Data19!$L$2:$L$2000="23",IF([1]Data19!$O$2:$O$2000="N",IF([1]Data19!$K$2:$K$2000="PASS",1,0))))+SUM(IF([1]Data19!$L$2:$L$2000="24",IF([1]Data19!$O$2:$O$2000="N",IF([1]Data19!$K$2:$K$2000="DR",1,0))))+SUM(IF([1]Data19!$L$2:$L$2000="24",IF([1]Data19!$O$2:$O$2000="N",IF([1]Data19!$K$2:$K$2000="PASS",1,0))))+SUM(IF([1]Data19!$L$2:$L$2000="25",IF([1]Data19!$O$2:$O$2000="N",IF([1]Data19!$K$2:$K$2000="DR",1,0))))+SUM(IF([1]Data19!$L$2:$L$2000="25",IF([1]Data19!$O$2:$O$2000="N",IF([1]Data19!$K$2:$K$2000="PASS",1,0))))+SUM(IF([1]Data19!$L$2:$L$2000="26",IF([1]Data19!$O$2:$O$2000="N",IF([1]Data19!$K$2:$K$2000="DR",1,0))))+SUM(IF([1]Data19!$L$2:$L$2000="26",IF([1]Data19!$O$2:$O$2000="N",IF([1]Data19!$K$2:$K$2000="PASS",1,0))))+SUM(IF([1]Data19!$L$2:$L$2000="27",IF([1]Data19!$O$2:$O$2000="N",IF([1]Data19!$K$2:$K$2000="DR",1,0))))+SUM(IF([1]Data19!$L$2:$L$2000="27",IF([1]Data19!$O$2:$O$2000="N",IF([1]Data19!$K$2:$K$2000="PASS",1,0))))+SUM(IF([1]Data19!$L$2:$L$2000="28",IF([1]Data19!$O$2:$O$2000="N",IF([1]Data19!$K$2:$K$2000="DR",1,0))))+SUM(IF([1]Data19!$L$2:$L$2000="28",IF([1]Data19!$O$2:$O$2000="N",IF([1]Data19!$K$2:$K$2000="PASS",1,0))))+SUM(IF([1]Data19!$L$2:$L$2000="29",IF([1]Data19!$O$2:$O$2000="N",IF([1]Data19!$K$2:$K$2000="DR",1,0))))+SUM(IF([1]Data19!$L$2:$L$2000="29",IF([1]Data19!$O$2:$O$2000="N",IF([1]Data19!$K$2:$K$2000="PASS",1,0))))+SUM(IF([1]Data19!$L$2:$L$2000="30",IF([1]Data19!$O$2:$O$2000="N",IF([1]Data19!$K$2:$K$2000="DR",1,0))))+SUM(IF([1]Data19!$L$2:$L$2000="30",IF([1]Data19!$O$2:$O$2000="N",IF([1]Data19!$K$2:$K$2000="PASS",1,0))))</f>
        <v>178</v>
      </c>
      <c r="U42" s="26">
        <v>183</v>
      </c>
      <c r="V42" s="26">
        <v>191</v>
      </c>
      <c r="W42" s="26">
        <v>197</v>
      </c>
      <c r="X42" s="26">
        <v>201</v>
      </c>
      <c r="Y42" s="26">
        <v>207</v>
      </c>
      <c r="Z42" s="26">
        <v>215</v>
      </c>
      <c r="AA42" s="26">
        <v>220</v>
      </c>
      <c r="AB42" s="26">
        <v>228</v>
      </c>
      <c r="AC42" s="26">
        <v>237</v>
      </c>
      <c r="AD42" s="26">
        <v>243</v>
      </c>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row>
    <row r="43" spans="2:681" x14ac:dyDescent="0.2">
      <c r="B43" s="38" t="s">
        <v>169</v>
      </c>
      <c r="C43" s="26"/>
      <c r="D43" s="29">
        <v>0</v>
      </c>
      <c r="E43" s="29">
        <v>0</v>
      </c>
      <c r="F43" s="29">
        <v>10</v>
      </c>
      <c r="G43" s="26">
        <v>10</v>
      </c>
      <c r="H43" s="26">
        <v>14</v>
      </c>
      <c r="I43" s="26">
        <v>15</v>
      </c>
      <c r="J43" s="26">
        <v>17</v>
      </c>
      <c r="K43" s="26">
        <v>18</v>
      </c>
      <c r="L43" s="39">
        <v>27</v>
      </c>
      <c r="M43" s="39">
        <v>29</v>
      </c>
      <c r="N43" s="26">
        <v>34</v>
      </c>
      <c r="O43" s="26">
        <v>38</v>
      </c>
      <c r="P43" s="26">
        <v>40</v>
      </c>
      <c r="Q43" s="26">
        <v>41</v>
      </c>
      <c r="R43" s="26">
        <v>35</v>
      </c>
      <c r="S43" s="26">
        <v>38</v>
      </c>
      <c r="T43" s="39">
        <f t="array" ref="T43">SUM(IF([1]Data19!$L$2:$L$2000="01",IF([1]Data19!$O$2:$O$2000="U",IF([1]Data19!$K$2:$K$2000="DR",1,0))))+SUM(IF([1]Data19!$L$2:$L$2000="01",IF([1]Data19!$O$2:$O$2000="U",IF([1]Data19!$K$2:$K$2000="PASS",1,0))))+SUM(IF([1]Data19!$L$2:$L$2000="03",IF([1]Data19!$O$2:$O$2000="U",IF([1]Data19!$K$2:$K$2000="DR",1,0))))+SUM(IF([1]Data19!$L$2:$L$2000="03",IF([1]Data19!$O$2:$O$2000="U",IF([1]Data19!$K$2:$K$2000="PASS",1,0))))+SUM(IF([1]Data19!$L$2:$L$2000="05",IF([1]Data19!$O$2:$O$2000="U",IF([1]Data19!$K$2:$K$2000="DR",1,0))))+SUM(IF([1]Data19!$L$2:$L$2000="05",IF([1]Data19!$O$2:$O$2000="U",IF([1]Data19!$K$2:$K$2000="PASS",1,0))))+SUM(IF([1]Data19!$L$2:$L$2000="06",IF([1]Data19!$O$2:$O$2000="U",IF([1]Data19!$K$2:$K$2000="DR",1,0))))+SUM(IF([1]Data19!$L$2:$L$2000="07",IF([1]Data19!$O$2:$O$2000="U",IF([1]Data19!$K$2:$K$2000="DR",1,0))))+SUM(IF([1]Data19!$L$2:$L$2000="14",IF([1]Data19!$O$2:$O$2000="U",IF([1]Data19!$K$2:$K$2000="DR",1,0))))+SUM(IF([1]Data19!$L$2:$L$2000="14",IF([1]Data19!$O$2:$O$2000="U",IF([1]Data19!$K$2:$K$2000="PASS",1,0))))+SUM(IF([1]Data19!$L$2:$L$2000="19",IF([1]Data19!$O$2:$O$2000="U",IF([1]Data19!$K$2:$K$2000="DR",1,0))))+SUM(IF([1]Data19!$L$2:$L$2000="19",IF([1]Data19!$O$2:$O$2000="U",IF([1]Data19!$K$2:$K$2000="PASS",1,0))))+SUM(IF([1]Data19!$L$2:$L$2000="20",IF([1]Data19!$O$2:$O$2000="U",IF([1]Data19!$K$2:$K$2000="DR",1,0))))+SUM(IF([1]Data19!$L$2:$L$2000="20",IF([1]Data19!$O$2:$O$2000="U",IF([1]Data19!$K$2:$K$2000="PASS",1,0))))+SUM(IF([1]Data19!$L$2:$L$2000="21",IF([1]Data19!$O$2:$O$2000="U",IF([1]Data19!$K$2:$K$2000="DR",1,0))))+SUM(IF([1]Data19!$L$2:$L$2000="21",IF([1]Data19!$O$2:$O$2000="U",IF([1]Data19!$K$2:$K$2000="PASS",1,0))))+SUM(IF([1]Data19!$L$2:$L$2000="22",IF([1]Data19!$O$2:$O$2000="U",IF([1]Data19!$K$2:$K$2000="DR",1,0))))+SUM(IF([1]Data19!$L$2:$L$2000="22",IF([1]Data19!$O$2:$O$2000="U",IF([1]Data19!$K$2:$K$2000="PASS",1,0))))+SUM(IF([1]Data19!$L$2:$L$2000="23",IF([1]Data19!$O$2:$O$2000="U",IF([1]Data19!$K$2:$K$2000="DR",1,0))))+SUM(IF([1]Data19!$L$2:$L$2000="23",IF([1]Data19!$O$2:$O$2000="U",IF([1]Data19!$K$2:$K$2000="PASS",1,0))))+SUM(IF([1]Data19!$L$2:$L$2000="24",IF([1]Data19!$O$2:$O$2000="U",IF([1]Data19!$K$2:$K$2000="DR",1,0))))+SUM(IF([1]Data19!$L$2:$L$2000="24",IF([1]Data19!$O$2:$O$2000="U",IF([1]Data19!$K$2:$K$2000="PASS",1,0))))+SUM(IF([1]Data19!$L$2:$L$2000="25",IF([1]Data19!$O$2:$O$2000="U",IF([1]Data19!$K$2:$K$2000="DR",1,0))))+SUM(IF([1]Data19!$L$2:$L$2000="25",IF([1]Data19!$O$2:$O$2000="U",IF([1]Data19!$K$2:$K$2000="PASS",1,0))))+SUM(IF([1]Data19!$L$2:$L$2000="26",IF([1]Data19!$O$2:$O$2000="U",IF([1]Data19!$K$2:$K$2000="DR",1,0))))+SUM(IF([1]Data19!$L$2:$L$2000="26",IF([1]Data19!$O$2:$O$2000="U",IF([1]Data19!$K$2:$K$2000="PASS",1,0))))+SUM(IF([1]Data19!$L$2:$L$2000="27",IF([1]Data19!$O$2:$O$2000="U",IF([1]Data19!$K$2:$K$2000="DR",1,0))))+SUM(IF([1]Data19!$L$2:$L$2000="27",IF([1]Data19!$O$2:$O$2000="U",IF([1]Data19!$K$2:$K$2000="PASS",1,0))))+SUM(IF([1]Data19!$L$2:$L$2000="28",IF([1]Data19!$O$2:$O$2000="U",IF([1]Data19!$K$2:$K$2000="DR",1,0))))+SUM(IF([1]Data19!$L$2:$L$2000="28",IF([1]Data19!$O$2:$O$2000="U",IF([1]Data19!$K$2:$K$2000="PASS",1,0))))+SUM(IF([1]Data19!$L$2:$L$2000="29",IF([1]Data19!$O$2:$O$2000="U",IF([1]Data19!$K$2:$K$2000="DR",1,0))))+SUM(IF([1]Data19!$L$2:$L$2000="29",IF([1]Data19!$O$2:$O$2000="U",IF([1]Data19!$K$2:$K$2000="PASS",1,0))))+SUM(IF([1]Data19!$L$2:$L$2000="30",IF([1]Data19!$O$2:$O$2000="U",IF([1]Data19!$K$2:$K$2000="DR",1,0))))+SUM(IF([1]Data19!$L$2:$L$2000="30",IF([1]Data19!$O$2:$O$2000="U",IF([1]Data19!$K$2:$K$2000="PASS",1,0))))+SUM(IF([1]Data19!$L$2:$L$2000="01",IF([1]Data19!$O$2:$O$2000="",IF([1]Data19!$K$2:$K$2000="DR",1,0))))+SUM(IF([1]Data19!$L$2:$L$2000="01",IF([1]Data19!$O$2:$O$2000="",IF([1]Data19!$K$2:$K$2000="PASS",1,0))))+SUM(IF([1]Data19!$L$2:$L$2000="03",IF([1]Data19!$O$2:$O$2000="",IF([1]Data19!$K$2:$K$2000="DR",1,0))))+SUM(IF([1]Data19!$L$2:$L$2000="03",IF([1]Data19!$O$2:$O$2000="",IF([1]Data19!$K$2:$K$2000="PASS",1,0))))+SUM(IF([1]Data19!$L$2:$L$2000="05",IF([1]Data19!$O$2:$O$2000="",IF([1]Data19!$K$2:$K$2000="DR",1,0))))+SUM(IF([1]Data19!$L$2:$L$2000="05",IF([1]Data19!$O$2:$O$2000="",IF([1]Data19!$K$2:$K$2000="PASS",1,0))))*SUM(IF([1]Data19!$L$2:$L$2000="06",IF([1]Data19!$O$2:$O$2000="",IF([1]Data19!$K$2:$K$2000="DR",1,0))))+SUM(IF([1]Data19!$L$2:$L$2000="07",IF([1]Data19!$O$2:$O$2000="",IF([1]Data19!$K$2:$K$2000="DR",1,0))))+SUM(IF([1]Data19!$L$2:$L$2000="14",IF([1]Data19!$O$2:$O$2000="",IF([1]Data19!$K$2:$K$2000="DR",1,0))))+SUM(IF([1]Data19!$L$2:$L$2000="14",IF([1]Data19!$O$2:$O$2000="",IF([1]Data19!$K$2:$K$2000="PASS",1,0))))+SUM(IF([1]Data19!$L$2:$L$2000="19",IF([1]Data19!$O$2:$O$2000="",IF([1]Data19!$K$2:$K$2000="DR",1,0))))+SUM(IF([1]Data19!$L$2:$L$2000="19",IF([1]Data19!$O$2:$O$2000="",IF([1]Data19!$K$2:$K$2000="PASS",1,0))))+SUM(IF([1]Data19!$L$2:$L$2000="20",IF([1]Data19!$O$2:$O$2000="",IF([1]Data19!$K$2:$K$2000="DR",1,0))))+SUM(IF([1]Data19!$L$2:$L$2000="20",IF([1]Data19!$O$2:$O$2000="",IF([1]Data19!$K$2:$K$2000="PASS",1,0))))+SUM(IF([1]Data19!$L$2:$L$2000="21",IF([1]Data19!$O$2:$O$2000="",IF([1]Data19!$K$2:$K$2000="DR",1,0))))+SUM(IF([1]Data19!$L$2:$L$2000="21",IF([1]Data19!$O$2:$O$2000="",IF([1]Data19!$K$2:$K$2000="PASS",1,0))))+SUM(IF([1]Data19!$L$2:$L$2000="22",IF([1]Data19!$O$2:$O$2000="",IF([1]Data19!$K$2:$K$2000="DR",1,0))))+SUM(IF([1]Data19!$L$2:$L$2000="22",IF([1]Data19!$O$2:$O$2000="",IF([1]Data19!$K$2:$K$2000="PASS",1,0))))+SUM(IF([1]Data19!$L$2:$L$2000="23",IF([1]Data19!$O$2:$O$2000="",IF([1]Data19!$K$2:$K$2000="DR",1,0))))+SUM(IF([1]Data19!$L$2:$L$2000="23",IF([1]Data19!$O$2:$O$2000="",IF([1]Data19!$K$2:$K$2000="PASS",1,0))))+SUM(IF([1]Data19!$L$2:$L$2000="24",IF([1]Data19!$O$2:$O$2000="",IF([1]Data19!$K$2:$K$2000="DR",1,0))))+SUM(IF([1]Data19!$L$2:$L$2000="24",IF([1]Data19!$O$2:$O$2000="",IF([1]Data19!$K$2:$K$2000="PASS",1,0))))+SUM(IF([1]Data19!$L$2:$L$2000="25",IF([1]Data19!$O$2:$O$2000="",IF([1]Data19!$K$2:$K$2000="DR",1,0))))+SUM(IF([1]Data19!$L$2:$L$2000="25",IF([1]Data19!$O$2:$O$2000="",IF([1]Data19!$K$2:$K$2000="PASS",1,0))))+SUM(IF([1]Data19!$L$2:$L$2000="26",IF([1]Data19!$O$2:$O$2000="",IF([1]Data19!$K$2:$K$2000="DR",1,0))))+SUM(IF([1]Data19!$L$2:$L$2000="26",IF([1]Data19!$O$2:$O$2000="",IF([1]Data19!$K$2:$K$2000="PASS",1,0))))+SUM(IF([1]Data19!$L$2:$L$2000="27",IF([1]Data19!$O$2:$O$2000="",IF([1]Data19!$K$2:$K$2000="DR",1,0))))+SUM(IF([1]Data19!$L$2:$L$2000="27",IF([1]Data19!$O$2:$O$2000="",IF([1]Data19!$K$2:$K$2000="PASS",1,0))))+SUM(IF([1]Data19!$L$2:$L$2000="28",IF([1]Data19!$O$2:$O$2000="",IF([1]Data19!$K$2:$K$2000="DR",1,0))))+SUM(IF([1]Data19!$L$2:$L$2000="28",IF([1]Data19!$O$2:$O$2000="",IF([1]Data19!$K$2:$K$2000="PASS",1,0))))+SUM(IF([1]Data19!$L$2:$L$2000="29",IF([1]Data19!$O$2:$O$2000="",IF([1]Data19!$K$2:$K$2000="DR",1,0))))+SUM(IF([1]Data19!$L$2:$L$2000="29",IF([1]Data19!$O$2:$O$2000="",IF([1]Data19!$K$2:$K$2000="PASS",1,0))))+SUM(IF([1]Data19!$L$2:$L$2000="30",IF([1]Data19!$O$2:$O$2000="",IF([1]Data19!$K$2:$K$2000="DR",1,0))))+SUM(IF([1]Data19!$L$2:$L$2000="30",IF([1]Data19!$O$2:$O$2000="",IF([1]Data19!$K$2:$K$2000="PASS",1,0))))</f>
        <v>41</v>
      </c>
      <c r="U43" s="26">
        <v>41</v>
      </c>
      <c r="V43" s="26">
        <v>43</v>
      </c>
      <c r="W43" s="26">
        <v>43</v>
      </c>
      <c r="X43" s="26">
        <v>43</v>
      </c>
      <c r="Y43" s="26">
        <v>47</v>
      </c>
      <c r="Z43" s="26">
        <v>48</v>
      </c>
      <c r="AA43" s="26">
        <v>48</v>
      </c>
      <c r="AB43" s="26">
        <v>50</v>
      </c>
      <c r="AC43" s="26">
        <v>50</v>
      </c>
      <c r="AD43" s="26">
        <v>49</v>
      </c>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row>
    <row r="44" spans="2:681" x14ac:dyDescent="0.2">
      <c r="B44" s="4"/>
      <c r="C44" s="26"/>
      <c r="D44" s="29"/>
      <c r="E44" s="29"/>
      <c r="F44" s="29"/>
      <c r="G44"/>
      <c r="H44"/>
      <c r="I44"/>
      <c r="J44" s="26"/>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row>
    <row r="45" spans="2:681" x14ac:dyDescent="0.2">
      <c r="B45" s="8" t="s">
        <v>135</v>
      </c>
      <c r="C45" s="26"/>
      <c r="D45" s="29"/>
      <c r="E45" s="29"/>
      <c r="F45" s="29"/>
      <c r="G45"/>
      <c r="H45"/>
      <c r="I45"/>
      <c r="J45" s="26"/>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row>
    <row r="46" spans="2:681" x14ac:dyDescent="0.2">
      <c r="B46" s="1" t="s">
        <v>139</v>
      </c>
      <c r="C46" s="3">
        <f t="shared" ref="C46:AH46" si="0">SUMIFS(C$56:C$171,$A$56:$A$171,$B$46)</f>
        <v>0</v>
      </c>
      <c r="D46" s="3">
        <f t="shared" si="0"/>
        <v>0</v>
      </c>
      <c r="E46" s="3">
        <f t="shared" si="0"/>
        <v>12</v>
      </c>
      <c r="F46" s="3">
        <f t="shared" si="0"/>
        <v>7</v>
      </c>
      <c r="G46" s="3">
        <f t="shared" si="0"/>
        <v>7</v>
      </c>
      <c r="H46" s="3">
        <f t="shared" si="0"/>
        <v>8</v>
      </c>
      <c r="I46" s="3">
        <f t="shared" si="0"/>
        <v>9</v>
      </c>
      <c r="J46" s="3">
        <f t="shared" si="0"/>
        <v>9</v>
      </c>
      <c r="K46" s="3">
        <f t="shared" si="0"/>
        <v>10</v>
      </c>
      <c r="L46" s="3">
        <f t="shared" si="0"/>
        <v>12</v>
      </c>
      <c r="M46" s="3">
        <v>14</v>
      </c>
      <c r="N46" s="3">
        <v>14</v>
      </c>
      <c r="O46" s="3">
        <v>15</v>
      </c>
      <c r="P46" s="3">
        <v>15</v>
      </c>
      <c r="Q46" s="3">
        <v>17</v>
      </c>
      <c r="R46" s="49">
        <f t="shared" si="0"/>
        <v>19</v>
      </c>
      <c r="S46" s="3">
        <f t="shared" si="0"/>
        <v>20</v>
      </c>
      <c r="T46" s="3">
        <f t="shared" si="0"/>
        <v>21</v>
      </c>
      <c r="U46" s="3">
        <f t="shared" si="0"/>
        <v>22</v>
      </c>
      <c r="V46" s="3">
        <f t="shared" si="0"/>
        <v>25</v>
      </c>
      <c r="W46" s="3">
        <f t="shared" si="0"/>
        <v>28</v>
      </c>
      <c r="X46" s="3">
        <f t="shared" si="0"/>
        <v>29</v>
      </c>
      <c r="Y46" s="3">
        <f t="shared" si="0"/>
        <v>28</v>
      </c>
      <c r="Z46" s="3">
        <f t="shared" si="0"/>
        <v>28</v>
      </c>
      <c r="AA46" s="3">
        <f t="shared" si="0"/>
        <v>29</v>
      </c>
      <c r="AB46" s="3">
        <f t="shared" si="0"/>
        <v>31</v>
      </c>
      <c r="AC46" s="3">
        <f t="shared" si="0"/>
        <v>31</v>
      </c>
      <c r="AD46" s="3">
        <f t="shared" si="0"/>
        <v>31</v>
      </c>
      <c r="AE46" s="3">
        <f t="shared" si="0"/>
        <v>0</v>
      </c>
      <c r="AF46" s="3">
        <f t="shared" si="0"/>
        <v>0</v>
      </c>
      <c r="AG46" s="3">
        <f t="shared" si="0"/>
        <v>0</v>
      </c>
      <c r="AH46" s="3">
        <f t="shared" si="0"/>
        <v>0</v>
      </c>
      <c r="AI46" s="3">
        <f t="shared" ref="AI46:BN46" si="1">SUMIFS(AI$56:AI$171,$A$56:$A$171,$B$46)</f>
        <v>0</v>
      </c>
      <c r="AJ46" s="3">
        <f t="shared" si="1"/>
        <v>0</v>
      </c>
      <c r="AK46" s="3">
        <f t="shared" si="1"/>
        <v>0</v>
      </c>
      <c r="AL46" s="3">
        <f t="shared" si="1"/>
        <v>0</v>
      </c>
      <c r="AM46" s="3">
        <f t="shared" si="1"/>
        <v>0</v>
      </c>
      <c r="AN46" s="3">
        <f t="shared" si="1"/>
        <v>0</v>
      </c>
      <c r="AO46" s="3">
        <f t="shared" si="1"/>
        <v>0</v>
      </c>
      <c r="AP46" s="3">
        <f t="shared" si="1"/>
        <v>0</v>
      </c>
      <c r="AQ46" s="3">
        <f t="shared" si="1"/>
        <v>0</v>
      </c>
      <c r="AR46" s="3">
        <f t="shared" si="1"/>
        <v>0</v>
      </c>
      <c r="AS46" s="3">
        <f t="shared" si="1"/>
        <v>0</v>
      </c>
      <c r="AT46" s="3">
        <f t="shared" si="1"/>
        <v>0</v>
      </c>
      <c r="AU46" s="3">
        <f t="shared" si="1"/>
        <v>0</v>
      </c>
      <c r="AV46" s="3">
        <f t="shared" si="1"/>
        <v>0</v>
      </c>
      <c r="AW46" s="3">
        <f t="shared" si="1"/>
        <v>0</v>
      </c>
      <c r="AX46" s="3">
        <f t="shared" si="1"/>
        <v>0</v>
      </c>
      <c r="AY46" s="3">
        <f t="shared" si="1"/>
        <v>0</v>
      </c>
      <c r="AZ46" s="3">
        <f t="shared" si="1"/>
        <v>0</v>
      </c>
      <c r="BA46" s="3">
        <f t="shared" si="1"/>
        <v>0</v>
      </c>
      <c r="BB46" s="3">
        <f t="shared" si="1"/>
        <v>0</v>
      </c>
      <c r="BC46" s="3">
        <f t="shared" si="1"/>
        <v>0</v>
      </c>
      <c r="BD46" s="3">
        <f t="shared" si="1"/>
        <v>0</v>
      </c>
      <c r="BE46" s="3">
        <f t="shared" si="1"/>
        <v>0</v>
      </c>
      <c r="BF46" s="3">
        <f t="shared" si="1"/>
        <v>0</v>
      </c>
      <c r="BG46" s="3">
        <f t="shared" si="1"/>
        <v>0</v>
      </c>
      <c r="BH46" s="3">
        <f t="shared" si="1"/>
        <v>0</v>
      </c>
      <c r="BI46" s="3">
        <f t="shared" si="1"/>
        <v>0</v>
      </c>
      <c r="BJ46" s="3">
        <f t="shared" si="1"/>
        <v>0</v>
      </c>
      <c r="BK46" s="3">
        <f t="shared" si="1"/>
        <v>0</v>
      </c>
      <c r="BL46" s="3">
        <f t="shared" si="1"/>
        <v>0</v>
      </c>
      <c r="BM46" s="3">
        <f t="shared" si="1"/>
        <v>0</v>
      </c>
      <c r="BN46" s="3">
        <f t="shared" si="1"/>
        <v>0</v>
      </c>
      <c r="BO46" s="3">
        <f t="shared" ref="BO46:BV46" si="2">SUMIFS(BO$56:BO$171,$A$56:$A$171,$B$46)</f>
        <v>0</v>
      </c>
      <c r="BP46" s="3">
        <f t="shared" si="2"/>
        <v>0</v>
      </c>
      <c r="BQ46" s="3">
        <f t="shared" si="2"/>
        <v>0</v>
      </c>
      <c r="BR46" s="3">
        <f t="shared" si="2"/>
        <v>0</v>
      </c>
      <c r="BS46" s="3">
        <f t="shared" si="2"/>
        <v>0</v>
      </c>
      <c r="BT46" s="3">
        <f t="shared" si="2"/>
        <v>0</v>
      </c>
      <c r="BU46" s="3">
        <f t="shared" si="2"/>
        <v>0</v>
      </c>
      <c r="BV46" s="3">
        <f t="shared" si="2"/>
        <v>0</v>
      </c>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row>
    <row r="47" spans="2:681" x14ac:dyDescent="0.2">
      <c r="B47" s="1" t="s">
        <v>140</v>
      </c>
      <c r="C47" s="3">
        <f t="shared" ref="C47:AH47" si="3">SUMIFS(C$56:C$171,$A$56:$A$171,$B$47)</f>
        <v>0</v>
      </c>
      <c r="D47" s="3">
        <f t="shared" si="3"/>
        <v>1</v>
      </c>
      <c r="E47" s="3">
        <f t="shared" si="3"/>
        <v>13</v>
      </c>
      <c r="F47" s="3">
        <f t="shared" si="3"/>
        <v>11</v>
      </c>
      <c r="G47" s="3">
        <f t="shared" si="3"/>
        <v>11</v>
      </c>
      <c r="H47" s="3">
        <f t="shared" si="3"/>
        <v>11</v>
      </c>
      <c r="I47" s="3">
        <f t="shared" si="3"/>
        <v>11</v>
      </c>
      <c r="J47" s="3">
        <f t="shared" si="3"/>
        <v>11</v>
      </c>
      <c r="K47" s="3">
        <f t="shared" si="3"/>
        <v>11</v>
      </c>
      <c r="L47" s="3">
        <f t="shared" si="3"/>
        <v>13</v>
      </c>
      <c r="M47" s="3">
        <v>17</v>
      </c>
      <c r="N47" s="3">
        <v>17</v>
      </c>
      <c r="O47" s="3">
        <v>18</v>
      </c>
      <c r="P47" s="3">
        <v>18</v>
      </c>
      <c r="Q47" s="3">
        <v>23</v>
      </c>
      <c r="R47" s="49">
        <f t="shared" si="3"/>
        <v>23</v>
      </c>
      <c r="S47" s="3">
        <f t="shared" si="3"/>
        <v>23</v>
      </c>
      <c r="T47" s="3">
        <f t="shared" si="3"/>
        <v>23</v>
      </c>
      <c r="U47" s="3">
        <f t="shared" si="3"/>
        <v>26</v>
      </c>
      <c r="V47" s="3">
        <f t="shared" si="3"/>
        <v>26</v>
      </c>
      <c r="W47" s="3">
        <f t="shared" si="3"/>
        <v>26</v>
      </c>
      <c r="X47" s="3">
        <f t="shared" si="3"/>
        <v>29</v>
      </c>
      <c r="Y47" s="3">
        <f t="shared" si="3"/>
        <v>29</v>
      </c>
      <c r="Z47" s="3">
        <f t="shared" si="3"/>
        <v>31</v>
      </c>
      <c r="AA47" s="3">
        <f t="shared" si="3"/>
        <v>32</v>
      </c>
      <c r="AB47" s="3">
        <f t="shared" si="3"/>
        <v>32</v>
      </c>
      <c r="AC47" s="3">
        <f t="shared" si="3"/>
        <v>35</v>
      </c>
      <c r="AD47" s="3">
        <f t="shared" si="3"/>
        <v>36</v>
      </c>
      <c r="AE47" s="3">
        <f t="shared" si="3"/>
        <v>0</v>
      </c>
      <c r="AF47" s="3">
        <f t="shared" si="3"/>
        <v>0</v>
      </c>
      <c r="AG47" s="3">
        <f t="shared" si="3"/>
        <v>0</v>
      </c>
      <c r="AH47" s="3">
        <f t="shared" si="3"/>
        <v>0</v>
      </c>
      <c r="AI47" s="3">
        <f t="shared" ref="AI47:BN47" si="4">SUMIFS(AI$56:AI$171,$A$56:$A$171,$B$47)</f>
        <v>0</v>
      </c>
      <c r="AJ47" s="3">
        <f t="shared" si="4"/>
        <v>0</v>
      </c>
      <c r="AK47" s="3">
        <f t="shared" si="4"/>
        <v>0</v>
      </c>
      <c r="AL47" s="3">
        <f t="shared" si="4"/>
        <v>0</v>
      </c>
      <c r="AM47" s="3">
        <f t="shared" si="4"/>
        <v>0</v>
      </c>
      <c r="AN47" s="3">
        <f t="shared" si="4"/>
        <v>0</v>
      </c>
      <c r="AO47" s="3">
        <f t="shared" si="4"/>
        <v>0</v>
      </c>
      <c r="AP47" s="3">
        <f t="shared" si="4"/>
        <v>0</v>
      </c>
      <c r="AQ47" s="3">
        <f t="shared" si="4"/>
        <v>0</v>
      </c>
      <c r="AR47" s="3">
        <f t="shared" si="4"/>
        <v>0</v>
      </c>
      <c r="AS47" s="3">
        <f t="shared" si="4"/>
        <v>0</v>
      </c>
      <c r="AT47" s="3">
        <f t="shared" si="4"/>
        <v>0</v>
      </c>
      <c r="AU47" s="3">
        <f t="shared" si="4"/>
        <v>0</v>
      </c>
      <c r="AV47" s="3">
        <f t="shared" si="4"/>
        <v>0</v>
      </c>
      <c r="AW47" s="3">
        <f t="shared" si="4"/>
        <v>0</v>
      </c>
      <c r="AX47" s="3">
        <f t="shared" si="4"/>
        <v>0</v>
      </c>
      <c r="AY47" s="3">
        <f t="shared" si="4"/>
        <v>0</v>
      </c>
      <c r="AZ47" s="3">
        <f t="shared" si="4"/>
        <v>0</v>
      </c>
      <c r="BA47" s="3">
        <f t="shared" si="4"/>
        <v>0</v>
      </c>
      <c r="BB47" s="3">
        <f t="shared" si="4"/>
        <v>0</v>
      </c>
      <c r="BC47" s="3">
        <f t="shared" si="4"/>
        <v>0</v>
      </c>
      <c r="BD47" s="3">
        <f t="shared" si="4"/>
        <v>0</v>
      </c>
      <c r="BE47" s="3">
        <f t="shared" si="4"/>
        <v>0</v>
      </c>
      <c r="BF47" s="3">
        <f t="shared" si="4"/>
        <v>0</v>
      </c>
      <c r="BG47" s="3">
        <f t="shared" si="4"/>
        <v>0</v>
      </c>
      <c r="BH47" s="3">
        <f t="shared" si="4"/>
        <v>0</v>
      </c>
      <c r="BI47" s="3">
        <f t="shared" si="4"/>
        <v>0</v>
      </c>
      <c r="BJ47" s="3">
        <f t="shared" si="4"/>
        <v>0</v>
      </c>
      <c r="BK47" s="3">
        <f t="shared" si="4"/>
        <v>0</v>
      </c>
      <c r="BL47" s="3">
        <f t="shared" si="4"/>
        <v>0</v>
      </c>
      <c r="BM47" s="3">
        <f t="shared" si="4"/>
        <v>0</v>
      </c>
      <c r="BN47" s="3">
        <f t="shared" si="4"/>
        <v>0</v>
      </c>
      <c r="BO47" s="3">
        <f t="shared" ref="BO47:BV47" si="5">SUMIFS(BO$56:BO$171,$A$56:$A$171,$B$47)</f>
        <v>0</v>
      </c>
      <c r="BP47" s="3">
        <f t="shared" si="5"/>
        <v>0</v>
      </c>
      <c r="BQ47" s="3">
        <f t="shared" si="5"/>
        <v>0</v>
      </c>
      <c r="BR47" s="3">
        <f t="shared" si="5"/>
        <v>0</v>
      </c>
      <c r="BS47" s="3">
        <f t="shared" si="5"/>
        <v>0</v>
      </c>
      <c r="BT47" s="3">
        <f t="shared" si="5"/>
        <v>0</v>
      </c>
      <c r="BU47" s="3">
        <f t="shared" si="5"/>
        <v>0</v>
      </c>
      <c r="BV47" s="3">
        <f t="shared" si="5"/>
        <v>0</v>
      </c>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row>
    <row r="48" spans="2:681" x14ac:dyDescent="0.2">
      <c r="B48" s="4" t="s">
        <v>141</v>
      </c>
      <c r="C48" s="3">
        <f t="shared" ref="C48:AH48" si="6">SUMIFS(C$56:C$171,$A$56:$A$171,$B$48)</f>
        <v>0</v>
      </c>
      <c r="D48" s="3">
        <f t="shared" si="6"/>
        <v>1</v>
      </c>
      <c r="E48" s="3">
        <f t="shared" si="6"/>
        <v>57</v>
      </c>
      <c r="F48" s="3">
        <f t="shared" si="6"/>
        <v>41</v>
      </c>
      <c r="G48" s="3">
        <f t="shared" si="6"/>
        <v>43</v>
      </c>
      <c r="H48" s="3">
        <f t="shared" si="6"/>
        <v>47</v>
      </c>
      <c r="I48" s="3">
        <f t="shared" si="6"/>
        <v>48</v>
      </c>
      <c r="J48" s="3">
        <f t="shared" si="6"/>
        <v>51</v>
      </c>
      <c r="K48" s="3">
        <f t="shared" si="6"/>
        <v>56</v>
      </c>
      <c r="L48" s="3">
        <f t="shared" si="6"/>
        <v>57</v>
      </c>
      <c r="M48" s="3">
        <v>58</v>
      </c>
      <c r="N48" s="3">
        <v>65</v>
      </c>
      <c r="O48" s="3">
        <v>69</v>
      </c>
      <c r="P48" s="3">
        <v>75</v>
      </c>
      <c r="Q48" s="3">
        <v>75</v>
      </c>
      <c r="R48" s="49">
        <f t="shared" si="6"/>
        <v>77</v>
      </c>
      <c r="S48" s="3">
        <f t="shared" si="6"/>
        <v>84</v>
      </c>
      <c r="T48" s="3">
        <f t="shared" si="6"/>
        <v>88</v>
      </c>
      <c r="U48" s="3">
        <f t="shared" si="6"/>
        <v>89</v>
      </c>
      <c r="V48" s="3">
        <f t="shared" si="6"/>
        <v>94</v>
      </c>
      <c r="W48" s="3">
        <f t="shared" si="6"/>
        <v>98</v>
      </c>
      <c r="X48" s="3">
        <f t="shared" si="6"/>
        <v>101</v>
      </c>
      <c r="Y48" s="3">
        <f t="shared" si="6"/>
        <v>106</v>
      </c>
      <c r="Z48" s="3">
        <f t="shared" si="6"/>
        <v>105</v>
      </c>
      <c r="AA48" s="3">
        <f t="shared" si="6"/>
        <v>108</v>
      </c>
      <c r="AB48" s="3">
        <f t="shared" si="6"/>
        <v>112</v>
      </c>
      <c r="AC48" s="3">
        <f t="shared" si="6"/>
        <v>116</v>
      </c>
      <c r="AD48" s="3">
        <f t="shared" si="6"/>
        <v>118</v>
      </c>
      <c r="AE48" s="3">
        <f t="shared" si="6"/>
        <v>0</v>
      </c>
      <c r="AF48" s="3">
        <f t="shared" si="6"/>
        <v>0</v>
      </c>
      <c r="AG48" s="3">
        <f t="shared" si="6"/>
        <v>0</v>
      </c>
      <c r="AH48" s="3">
        <f t="shared" si="6"/>
        <v>0</v>
      </c>
      <c r="AI48" s="3">
        <f t="shared" ref="AI48:BN48" si="7">SUMIFS(AI$56:AI$171,$A$56:$A$171,$B$48)</f>
        <v>0</v>
      </c>
      <c r="AJ48" s="3">
        <f t="shared" si="7"/>
        <v>0</v>
      </c>
      <c r="AK48" s="3">
        <f t="shared" si="7"/>
        <v>0</v>
      </c>
      <c r="AL48" s="3">
        <f t="shared" si="7"/>
        <v>0</v>
      </c>
      <c r="AM48" s="3">
        <f t="shared" si="7"/>
        <v>0</v>
      </c>
      <c r="AN48" s="3">
        <f t="shared" si="7"/>
        <v>0</v>
      </c>
      <c r="AO48" s="3">
        <f t="shared" si="7"/>
        <v>0</v>
      </c>
      <c r="AP48" s="3">
        <f t="shared" si="7"/>
        <v>0</v>
      </c>
      <c r="AQ48" s="3">
        <f t="shared" si="7"/>
        <v>0</v>
      </c>
      <c r="AR48" s="3">
        <f t="shared" si="7"/>
        <v>0</v>
      </c>
      <c r="AS48" s="3">
        <f t="shared" si="7"/>
        <v>0</v>
      </c>
      <c r="AT48" s="3">
        <f t="shared" si="7"/>
        <v>0</v>
      </c>
      <c r="AU48" s="3">
        <f t="shared" si="7"/>
        <v>0</v>
      </c>
      <c r="AV48" s="3">
        <f t="shared" si="7"/>
        <v>0</v>
      </c>
      <c r="AW48" s="3">
        <f t="shared" si="7"/>
        <v>0</v>
      </c>
      <c r="AX48" s="3">
        <f t="shared" si="7"/>
        <v>0</v>
      </c>
      <c r="AY48" s="3">
        <f t="shared" si="7"/>
        <v>0</v>
      </c>
      <c r="AZ48" s="3">
        <f t="shared" si="7"/>
        <v>0</v>
      </c>
      <c r="BA48" s="3">
        <f t="shared" si="7"/>
        <v>0</v>
      </c>
      <c r="BB48" s="3">
        <f t="shared" si="7"/>
        <v>0</v>
      </c>
      <c r="BC48" s="3">
        <f t="shared" si="7"/>
        <v>0</v>
      </c>
      <c r="BD48" s="3">
        <f t="shared" si="7"/>
        <v>0</v>
      </c>
      <c r="BE48" s="3">
        <f t="shared" si="7"/>
        <v>0</v>
      </c>
      <c r="BF48" s="3">
        <f t="shared" si="7"/>
        <v>0</v>
      </c>
      <c r="BG48" s="3">
        <f t="shared" si="7"/>
        <v>0</v>
      </c>
      <c r="BH48" s="3">
        <f t="shared" si="7"/>
        <v>0</v>
      </c>
      <c r="BI48" s="3">
        <f t="shared" si="7"/>
        <v>0</v>
      </c>
      <c r="BJ48" s="3">
        <f t="shared" si="7"/>
        <v>0</v>
      </c>
      <c r="BK48" s="3">
        <f t="shared" si="7"/>
        <v>0</v>
      </c>
      <c r="BL48" s="3">
        <f t="shared" si="7"/>
        <v>0</v>
      </c>
      <c r="BM48" s="3">
        <f t="shared" si="7"/>
        <v>0</v>
      </c>
      <c r="BN48" s="3">
        <f t="shared" si="7"/>
        <v>0</v>
      </c>
      <c r="BO48" s="3">
        <f t="shared" ref="BO48:BV48" si="8">SUMIFS(BO$56:BO$171,$A$56:$A$171,$B$48)</f>
        <v>0</v>
      </c>
      <c r="BP48" s="3">
        <f t="shared" si="8"/>
        <v>0</v>
      </c>
      <c r="BQ48" s="3">
        <f t="shared" si="8"/>
        <v>0</v>
      </c>
      <c r="BR48" s="3">
        <f t="shared" si="8"/>
        <v>0</v>
      </c>
      <c r="BS48" s="3">
        <f t="shared" si="8"/>
        <v>0</v>
      </c>
      <c r="BT48" s="3">
        <f t="shared" si="8"/>
        <v>0</v>
      </c>
      <c r="BU48" s="3">
        <f t="shared" si="8"/>
        <v>0</v>
      </c>
      <c r="BV48" s="3">
        <f t="shared" si="8"/>
        <v>0</v>
      </c>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row>
    <row r="49" spans="1:681" x14ac:dyDescent="0.2">
      <c r="B49" s="4" t="s">
        <v>142</v>
      </c>
      <c r="C49" s="3">
        <v>0</v>
      </c>
      <c r="D49" s="3">
        <f t="shared" ref="D49:AI49" si="9">SUMIFS(D$56:D$171,$A$56:$A$171,$B$49)</f>
        <v>3</v>
      </c>
      <c r="E49" s="3">
        <f t="shared" si="9"/>
        <v>44</v>
      </c>
      <c r="F49" s="3">
        <f t="shared" si="9"/>
        <v>18</v>
      </c>
      <c r="G49" s="3">
        <f t="shared" si="9"/>
        <v>22</v>
      </c>
      <c r="H49" s="3">
        <f t="shared" si="9"/>
        <v>24</v>
      </c>
      <c r="I49" s="3">
        <f t="shared" si="9"/>
        <v>26</v>
      </c>
      <c r="J49" s="3">
        <f t="shared" si="9"/>
        <v>33</v>
      </c>
      <c r="K49" s="3">
        <f t="shared" si="9"/>
        <v>40</v>
      </c>
      <c r="L49" s="3">
        <f t="shared" si="9"/>
        <v>44</v>
      </c>
      <c r="M49" s="3">
        <v>48</v>
      </c>
      <c r="N49" s="3">
        <v>47</v>
      </c>
      <c r="O49" s="3">
        <v>50</v>
      </c>
      <c r="P49" s="3">
        <v>52</v>
      </c>
      <c r="Q49" s="3">
        <v>53</v>
      </c>
      <c r="R49" s="49">
        <f t="shared" si="9"/>
        <v>56</v>
      </c>
      <c r="S49" s="3">
        <f t="shared" si="9"/>
        <v>58</v>
      </c>
      <c r="T49" s="3">
        <f t="shared" si="9"/>
        <v>61</v>
      </c>
      <c r="U49" s="3">
        <f t="shared" si="9"/>
        <v>64</v>
      </c>
      <c r="V49" s="3">
        <f t="shared" si="9"/>
        <v>65</v>
      </c>
      <c r="W49" s="3">
        <f t="shared" si="9"/>
        <v>71</v>
      </c>
      <c r="X49" s="3">
        <f t="shared" si="9"/>
        <v>74</v>
      </c>
      <c r="Y49" s="3">
        <f t="shared" si="9"/>
        <v>78</v>
      </c>
      <c r="Z49" s="3">
        <f t="shared" si="9"/>
        <v>81</v>
      </c>
      <c r="AA49" s="3">
        <f t="shared" si="9"/>
        <v>83</v>
      </c>
      <c r="AB49" s="3">
        <f t="shared" si="9"/>
        <v>86</v>
      </c>
      <c r="AC49" s="3">
        <f t="shared" si="9"/>
        <v>88</v>
      </c>
      <c r="AD49" s="3">
        <f t="shared" si="9"/>
        <v>91</v>
      </c>
      <c r="AE49" s="3">
        <f t="shared" si="9"/>
        <v>0</v>
      </c>
      <c r="AF49" s="3">
        <f t="shared" si="9"/>
        <v>0</v>
      </c>
      <c r="AG49" s="3">
        <f t="shared" si="9"/>
        <v>0</v>
      </c>
      <c r="AH49" s="3">
        <f t="shared" si="9"/>
        <v>0</v>
      </c>
      <c r="AI49" s="3">
        <f t="shared" si="9"/>
        <v>0</v>
      </c>
      <c r="AJ49" s="3">
        <f t="shared" ref="AJ49:BO49" si="10">SUMIFS(AJ$56:AJ$171,$A$56:$A$171,$B$49)</f>
        <v>0</v>
      </c>
      <c r="AK49" s="3">
        <f t="shared" si="10"/>
        <v>0</v>
      </c>
      <c r="AL49" s="3">
        <f t="shared" si="10"/>
        <v>0</v>
      </c>
      <c r="AM49" s="3">
        <f t="shared" si="10"/>
        <v>0</v>
      </c>
      <c r="AN49" s="3">
        <f t="shared" si="10"/>
        <v>0</v>
      </c>
      <c r="AO49" s="3">
        <f t="shared" si="10"/>
        <v>0</v>
      </c>
      <c r="AP49" s="3">
        <f t="shared" si="10"/>
        <v>0</v>
      </c>
      <c r="AQ49" s="3">
        <f t="shared" si="10"/>
        <v>0</v>
      </c>
      <c r="AR49" s="3">
        <f t="shared" si="10"/>
        <v>0</v>
      </c>
      <c r="AS49" s="3">
        <f t="shared" si="10"/>
        <v>0</v>
      </c>
      <c r="AT49" s="3">
        <f t="shared" si="10"/>
        <v>0</v>
      </c>
      <c r="AU49" s="3">
        <f t="shared" si="10"/>
        <v>0</v>
      </c>
      <c r="AV49" s="3">
        <f t="shared" si="10"/>
        <v>0</v>
      </c>
      <c r="AW49" s="3">
        <f t="shared" si="10"/>
        <v>0</v>
      </c>
      <c r="AX49" s="3">
        <f t="shared" si="10"/>
        <v>0</v>
      </c>
      <c r="AY49" s="3">
        <f t="shared" si="10"/>
        <v>0</v>
      </c>
      <c r="AZ49" s="3">
        <f t="shared" si="10"/>
        <v>0</v>
      </c>
      <c r="BA49" s="3">
        <f t="shared" si="10"/>
        <v>0</v>
      </c>
      <c r="BB49" s="3">
        <f t="shared" si="10"/>
        <v>0</v>
      </c>
      <c r="BC49" s="3">
        <f t="shared" si="10"/>
        <v>0</v>
      </c>
      <c r="BD49" s="3">
        <f t="shared" si="10"/>
        <v>0</v>
      </c>
      <c r="BE49" s="3">
        <f t="shared" si="10"/>
        <v>0</v>
      </c>
      <c r="BF49" s="3">
        <f t="shared" si="10"/>
        <v>0</v>
      </c>
      <c r="BG49" s="3">
        <f t="shared" si="10"/>
        <v>0</v>
      </c>
      <c r="BH49" s="3">
        <f t="shared" si="10"/>
        <v>0</v>
      </c>
      <c r="BI49" s="3">
        <f t="shared" si="10"/>
        <v>0</v>
      </c>
      <c r="BJ49" s="3">
        <f t="shared" si="10"/>
        <v>0</v>
      </c>
      <c r="BK49" s="3">
        <f t="shared" si="10"/>
        <v>0</v>
      </c>
      <c r="BL49" s="3">
        <f t="shared" si="10"/>
        <v>0</v>
      </c>
      <c r="BM49" s="3">
        <f t="shared" si="10"/>
        <v>0</v>
      </c>
      <c r="BN49" s="3">
        <f t="shared" si="10"/>
        <v>0</v>
      </c>
      <c r="BO49" s="3">
        <f t="shared" si="10"/>
        <v>0</v>
      </c>
      <c r="BP49" s="3">
        <f t="shared" ref="BP49:BV49" si="11">SUMIFS(BP$56:BP$171,$A$56:$A$171,$B$49)</f>
        <v>0</v>
      </c>
      <c r="BQ49" s="3">
        <f t="shared" si="11"/>
        <v>0</v>
      </c>
      <c r="BR49" s="3">
        <f t="shared" si="11"/>
        <v>0</v>
      </c>
      <c r="BS49" s="3">
        <f t="shared" si="11"/>
        <v>0</v>
      </c>
      <c r="BT49" s="3">
        <f t="shared" si="11"/>
        <v>0</v>
      </c>
      <c r="BU49" s="3">
        <f t="shared" si="11"/>
        <v>0</v>
      </c>
      <c r="BV49" s="3">
        <f t="shared" si="11"/>
        <v>0</v>
      </c>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row>
    <row r="50" spans="1:681" x14ac:dyDescent="0.2">
      <c r="B50" s="4" t="s">
        <v>143</v>
      </c>
      <c r="C50" s="3">
        <f t="shared" ref="C50:AH50" si="12">SUMIFS(C$56:C$171,$A$56:$A$171,$B$50)</f>
        <v>0</v>
      </c>
      <c r="D50" s="3">
        <f t="shared" si="12"/>
        <v>1</v>
      </c>
      <c r="E50" s="3">
        <f t="shared" si="12"/>
        <v>103</v>
      </c>
      <c r="F50" s="3">
        <f t="shared" si="12"/>
        <v>53</v>
      </c>
      <c r="G50" s="3">
        <f t="shared" si="12"/>
        <v>58</v>
      </c>
      <c r="H50" s="3">
        <f t="shared" si="12"/>
        <v>63</v>
      </c>
      <c r="I50" s="3">
        <f t="shared" si="12"/>
        <v>72</v>
      </c>
      <c r="J50" s="3">
        <f t="shared" si="12"/>
        <v>82</v>
      </c>
      <c r="K50" s="3">
        <f t="shared" si="12"/>
        <v>98</v>
      </c>
      <c r="L50" s="3">
        <f t="shared" si="12"/>
        <v>103</v>
      </c>
      <c r="M50" s="3">
        <v>106</v>
      </c>
      <c r="N50" s="3">
        <v>109</v>
      </c>
      <c r="O50" s="3">
        <v>110</v>
      </c>
      <c r="P50" s="3">
        <v>114</v>
      </c>
      <c r="Q50" s="3">
        <v>119</v>
      </c>
      <c r="R50" s="49">
        <f t="shared" si="12"/>
        <v>122</v>
      </c>
      <c r="S50" s="3">
        <f t="shared" si="12"/>
        <v>127</v>
      </c>
      <c r="T50" s="3">
        <f t="shared" si="12"/>
        <v>127</v>
      </c>
      <c r="U50" s="3">
        <f t="shared" si="12"/>
        <v>131</v>
      </c>
      <c r="V50" s="3">
        <f t="shared" si="12"/>
        <v>134</v>
      </c>
      <c r="W50" s="3">
        <f t="shared" si="12"/>
        <v>137</v>
      </c>
      <c r="X50" s="3">
        <f t="shared" si="12"/>
        <v>139</v>
      </c>
      <c r="Y50" s="3">
        <f t="shared" si="12"/>
        <v>146</v>
      </c>
      <c r="Z50" s="3">
        <f t="shared" si="12"/>
        <v>151</v>
      </c>
      <c r="AA50" s="3">
        <f t="shared" si="12"/>
        <v>150</v>
      </c>
      <c r="AB50" s="3">
        <f t="shared" si="12"/>
        <v>156</v>
      </c>
      <c r="AC50" s="3">
        <f t="shared" si="12"/>
        <v>164</v>
      </c>
      <c r="AD50" s="3">
        <f t="shared" si="12"/>
        <v>170</v>
      </c>
      <c r="AE50" s="3">
        <f t="shared" si="12"/>
        <v>0</v>
      </c>
      <c r="AF50" s="3">
        <f t="shared" si="12"/>
        <v>0</v>
      </c>
      <c r="AG50" s="3">
        <f t="shared" si="12"/>
        <v>0</v>
      </c>
      <c r="AH50" s="3">
        <f t="shared" si="12"/>
        <v>0</v>
      </c>
      <c r="AI50" s="3">
        <f t="shared" ref="AI50:BN50" si="13">SUMIFS(AI$56:AI$171,$A$56:$A$171,$B$50)</f>
        <v>0</v>
      </c>
      <c r="AJ50" s="3">
        <f t="shared" si="13"/>
        <v>0</v>
      </c>
      <c r="AK50" s="3">
        <f t="shared" si="13"/>
        <v>0</v>
      </c>
      <c r="AL50" s="3">
        <f t="shared" si="13"/>
        <v>0</v>
      </c>
      <c r="AM50" s="3">
        <f t="shared" si="13"/>
        <v>0</v>
      </c>
      <c r="AN50" s="3">
        <f t="shared" si="13"/>
        <v>0</v>
      </c>
      <c r="AO50" s="3">
        <f t="shared" si="13"/>
        <v>0</v>
      </c>
      <c r="AP50" s="3">
        <f t="shared" si="13"/>
        <v>0</v>
      </c>
      <c r="AQ50" s="3">
        <f t="shared" si="13"/>
        <v>0</v>
      </c>
      <c r="AR50" s="3">
        <f t="shared" si="13"/>
        <v>0</v>
      </c>
      <c r="AS50" s="3">
        <f t="shared" si="13"/>
        <v>0</v>
      </c>
      <c r="AT50" s="3">
        <f t="shared" si="13"/>
        <v>0</v>
      </c>
      <c r="AU50" s="3">
        <f t="shared" si="13"/>
        <v>0</v>
      </c>
      <c r="AV50" s="3">
        <f t="shared" si="13"/>
        <v>0</v>
      </c>
      <c r="AW50" s="3">
        <f t="shared" si="13"/>
        <v>0</v>
      </c>
      <c r="AX50" s="3">
        <f t="shared" si="13"/>
        <v>0</v>
      </c>
      <c r="AY50" s="3">
        <f t="shared" si="13"/>
        <v>0</v>
      </c>
      <c r="AZ50" s="3">
        <f t="shared" si="13"/>
        <v>0</v>
      </c>
      <c r="BA50" s="3">
        <f t="shared" si="13"/>
        <v>0</v>
      </c>
      <c r="BB50" s="3">
        <f t="shared" si="13"/>
        <v>0</v>
      </c>
      <c r="BC50" s="3">
        <f t="shared" si="13"/>
        <v>0</v>
      </c>
      <c r="BD50" s="3">
        <f t="shared" si="13"/>
        <v>0</v>
      </c>
      <c r="BE50" s="3">
        <f t="shared" si="13"/>
        <v>0</v>
      </c>
      <c r="BF50" s="3">
        <f t="shared" si="13"/>
        <v>0</v>
      </c>
      <c r="BG50" s="3">
        <f t="shared" si="13"/>
        <v>0</v>
      </c>
      <c r="BH50" s="3">
        <f t="shared" si="13"/>
        <v>0</v>
      </c>
      <c r="BI50" s="3">
        <f t="shared" si="13"/>
        <v>0</v>
      </c>
      <c r="BJ50" s="3">
        <f t="shared" si="13"/>
        <v>0</v>
      </c>
      <c r="BK50" s="3">
        <f t="shared" si="13"/>
        <v>0</v>
      </c>
      <c r="BL50" s="3">
        <f t="shared" si="13"/>
        <v>0</v>
      </c>
      <c r="BM50" s="3">
        <f t="shared" si="13"/>
        <v>0</v>
      </c>
      <c r="BN50" s="3">
        <f t="shared" si="13"/>
        <v>0</v>
      </c>
      <c r="BO50" s="3">
        <f t="shared" ref="BO50:BV50" si="14">SUMIFS(BO$56:BO$171,$A$56:$A$171,$B$50)</f>
        <v>0</v>
      </c>
      <c r="BP50" s="3">
        <f t="shared" si="14"/>
        <v>0</v>
      </c>
      <c r="BQ50" s="3">
        <f t="shared" si="14"/>
        <v>0</v>
      </c>
      <c r="BR50" s="3">
        <f t="shared" si="14"/>
        <v>0</v>
      </c>
      <c r="BS50" s="3">
        <f t="shared" si="14"/>
        <v>0</v>
      </c>
      <c r="BT50" s="3">
        <f t="shared" si="14"/>
        <v>0</v>
      </c>
      <c r="BU50" s="3">
        <f t="shared" si="14"/>
        <v>0</v>
      </c>
      <c r="BV50" s="3">
        <f t="shared" si="14"/>
        <v>0</v>
      </c>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row>
    <row r="51" spans="1:681" x14ac:dyDescent="0.2">
      <c r="B51" s="4" t="s">
        <v>144</v>
      </c>
      <c r="C51" s="3">
        <v>0</v>
      </c>
      <c r="D51" s="3">
        <f t="shared" ref="D51:AI51" si="15">SUMIFS(D$56:D$171,$A$56:$A$171,$B$51)</f>
        <v>2</v>
      </c>
      <c r="E51" s="3">
        <f t="shared" si="15"/>
        <v>48</v>
      </c>
      <c r="F51" s="3">
        <f t="shared" si="15"/>
        <v>34</v>
      </c>
      <c r="G51" s="3">
        <f t="shared" si="15"/>
        <v>37</v>
      </c>
      <c r="H51" s="3">
        <f t="shared" si="15"/>
        <v>42</v>
      </c>
      <c r="I51" s="3">
        <f t="shared" si="15"/>
        <v>44</v>
      </c>
      <c r="J51" s="3">
        <f t="shared" si="15"/>
        <v>43</v>
      </c>
      <c r="K51" s="3">
        <f t="shared" si="15"/>
        <v>45</v>
      </c>
      <c r="L51" s="3">
        <f t="shared" si="15"/>
        <v>48</v>
      </c>
      <c r="M51" s="3">
        <v>52</v>
      </c>
      <c r="N51" s="3">
        <v>58</v>
      </c>
      <c r="O51" s="3">
        <v>62</v>
      </c>
      <c r="P51" s="3">
        <v>65</v>
      </c>
      <c r="Q51" s="3">
        <v>69</v>
      </c>
      <c r="R51" s="49">
        <f t="shared" si="15"/>
        <v>75</v>
      </c>
      <c r="S51" s="3">
        <f t="shared" si="15"/>
        <v>82</v>
      </c>
      <c r="T51" s="3">
        <f t="shared" si="15"/>
        <v>89</v>
      </c>
      <c r="U51" s="3">
        <f t="shared" si="15"/>
        <v>92</v>
      </c>
      <c r="V51" s="3">
        <f t="shared" si="15"/>
        <v>93</v>
      </c>
      <c r="W51" s="3">
        <f t="shared" si="15"/>
        <v>96</v>
      </c>
      <c r="X51" s="3">
        <f t="shared" si="15"/>
        <v>100</v>
      </c>
      <c r="Y51" s="3">
        <f t="shared" si="15"/>
        <v>106</v>
      </c>
      <c r="Z51" s="3">
        <f t="shared" si="15"/>
        <v>110</v>
      </c>
      <c r="AA51" s="3">
        <f t="shared" si="15"/>
        <v>111</v>
      </c>
      <c r="AB51" s="3">
        <f t="shared" si="15"/>
        <v>115</v>
      </c>
      <c r="AC51" s="3">
        <f t="shared" si="15"/>
        <v>121</v>
      </c>
      <c r="AD51" s="3">
        <f t="shared" si="15"/>
        <v>124</v>
      </c>
      <c r="AE51" s="3">
        <f t="shared" si="15"/>
        <v>0</v>
      </c>
      <c r="AF51" s="3">
        <f t="shared" si="15"/>
        <v>0</v>
      </c>
      <c r="AG51" s="3">
        <f t="shared" si="15"/>
        <v>0</v>
      </c>
      <c r="AH51" s="3">
        <f t="shared" si="15"/>
        <v>0</v>
      </c>
      <c r="AI51" s="3">
        <f t="shared" si="15"/>
        <v>0</v>
      </c>
      <c r="AJ51" s="3">
        <f t="shared" ref="AJ51:BO51" si="16">SUMIFS(AJ$56:AJ$171,$A$56:$A$171,$B$51)</f>
        <v>0</v>
      </c>
      <c r="AK51" s="3">
        <f t="shared" si="16"/>
        <v>0</v>
      </c>
      <c r="AL51" s="3">
        <f t="shared" si="16"/>
        <v>0</v>
      </c>
      <c r="AM51" s="3">
        <f t="shared" si="16"/>
        <v>0</v>
      </c>
      <c r="AN51" s="3">
        <f t="shared" si="16"/>
        <v>0</v>
      </c>
      <c r="AO51" s="3">
        <f t="shared" si="16"/>
        <v>0</v>
      </c>
      <c r="AP51" s="3">
        <f t="shared" si="16"/>
        <v>0</v>
      </c>
      <c r="AQ51" s="3">
        <f t="shared" si="16"/>
        <v>0</v>
      </c>
      <c r="AR51" s="3">
        <f t="shared" si="16"/>
        <v>0</v>
      </c>
      <c r="AS51" s="3">
        <f t="shared" si="16"/>
        <v>0</v>
      </c>
      <c r="AT51" s="3">
        <f t="shared" si="16"/>
        <v>0</v>
      </c>
      <c r="AU51" s="3">
        <f t="shared" si="16"/>
        <v>0</v>
      </c>
      <c r="AV51" s="3">
        <f t="shared" si="16"/>
        <v>0</v>
      </c>
      <c r="AW51" s="3">
        <f t="shared" si="16"/>
        <v>0</v>
      </c>
      <c r="AX51" s="3">
        <f t="shared" si="16"/>
        <v>0</v>
      </c>
      <c r="AY51" s="3">
        <f t="shared" si="16"/>
        <v>0</v>
      </c>
      <c r="AZ51" s="3">
        <f t="shared" si="16"/>
        <v>0</v>
      </c>
      <c r="BA51" s="3">
        <f t="shared" si="16"/>
        <v>0</v>
      </c>
      <c r="BB51" s="3">
        <f t="shared" si="16"/>
        <v>0</v>
      </c>
      <c r="BC51" s="3">
        <f t="shared" si="16"/>
        <v>0</v>
      </c>
      <c r="BD51" s="3">
        <f t="shared" si="16"/>
        <v>0</v>
      </c>
      <c r="BE51" s="3">
        <f t="shared" si="16"/>
        <v>0</v>
      </c>
      <c r="BF51" s="3">
        <f t="shared" si="16"/>
        <v>0</v>
      </c>
      <c r="BG51" s="3">
        <f t="shared" si="16"/>
        <v>0</v>
      </c>
      <c r="BH51" s="3">
        <f t="shared" si="16"/>
        <v>0</v>
      </c>
      <c r="BI51" s="3">
        <f t="shared" si="16"/>
        <v>0</v>
      </c>
      <c r="BJ51" s="3">
        <f t="shared" si="16"/>
        <v>0</v>
      </c>
      <c r="BK51" s="3">
        <f t="shared" si="16"/>
        <v>0</v>
      </c>
      <c r="BL51" s="3">
        <f t="shared" si="16"/>
        <v>0</v>
      </c>
      <c r="BM51" s="3">
        <f t="shared" si="16"/>
        <v>0</v>
      </c>
      <c r="BN51" s="3">
        <f t="shared" si="16"/>
        <v>0</v>
      </c>
      <c r="BO51" s="3">
        <f t="shared" si="16"/>
        <v>0</v>
      </c>
      <c r="BP51" s="3">
        <f t="shared" ref="BP51:BV51" si="17">SUMIFS(BP$56:BP$171,$A$56:$A$171,$B$51)</f>
        <v>0</v>
      </c>
      <c r="BQ51" s="3">
        <f t="shared" si="17"/>
        <v>0</v>
      </c>
      <c r="BR51" s="3">
        <f t="shared" si="17"/>
        <v>0</v>
      </c>
      <c r="BS51" s="3">
        <f t="shared" si="17"/>
        <v>0</v>
      </c>
      <c r="BT51" s="3">
        <f t="shared" si="17"/>
        <v>0</v>
      </c>
      <c r="BU51" s="3">
        <f t="shared" si="17"/>
        <v>0</v>
      </c>
      <c r="BV51" s="3">
        <f t="shared" si="17"/>
        <v>0</v>
      </c>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row>
    <row r="52" spans="1:681" x14ac:dyDescent="0.2">
      <c r="B52" s="4" t="s">
        <v>145</v>
      </c>
      <c r="C52" s="3">
        <f t="shared" ref="C52:AH52" si="18">SUMIFS(C$56:C$171,$A$56:$A$171,$B$52)</f>
        <v>0</v>
      </c>
      <c r="D52" s="3">
        <f t="shared" si="18"/>
        <v>3</v>
      </c>
      <c r="E52" s="3">
        <f t="shared" si="18"/>
        <v>38</v>
      </c>
      <c r="F52" s="3">
        <f t="shared" si="18"/>
        <v>28</v>
      </c>
      <c r="G52" s="3">
        <f t="shared" si="18"/>
        <v>30</v>
      </c>
      <c r="H52" s="3">
        <f t="shared" si="18"/>
        <v>31</v>
      </c>
      <c r="I52" s="3">
        <f t="shared" si="18"/>
        <v>32</v>
      </c>
      <c r="J52" s="3">
        <f t="shared" si="18"/>
        <v>33</v>
      </c>
      <c r="K52" s="3">
        <f t="shared" si="18"/>
        <v>37</v>
      </c>
      <c r="L52" s="3">
        <f t="shared" si="18"/>
        <v>38</v>
      </c>
      <c r="M52" s="3">
        <v>41</v>
      </c>
      <c r="N52" s="3">
        <v>43</v>
      </c>
      <c r="O52" s="3">
        <v>45</v>
      </c>
      <c r="P52" s="3">
        <v>51</v>
      </c>
      <c r="Q52" s="3">
        <v>53</v>
      </c>
      <c r="R52" s="49">
        <f t="shared" si="18"/>
        <v>54</v>
      </c>
      <c r="S52" s="3">
        <f t="shared" si="18"/>
        <v>58</v>
      </c>
      <c r="T52" s="3">
        <f t="shared" si="18"/>
        <v>62</v>
      </c>
      <c r="U52" s="3">
        <f t="shared" si="18"/>
        <v>66</v>
      </c>
      <c r="V52" s="3">
        <f t="shared" si="18"/>
        <v>71</v>
      </c>
      <c r="W52" s="3">
        <f t="shared" si="18"/>
        <v>77</v>
      </c>
      <c r="X52" s="3">
        <f t="shared" si="18"/>
        <v>78</v>
      </c>
      <c r="Y52" s="3">
        <f t="shared" si="18"/>
        <v>79</v>
      </c>
      <c r="Z52" s="3">
        <f t="shared" si="18"/>
        <v>81</v>
      </c>
      <c r="AA52" s="3">
        <f t="shared" si="18"/>
        <v>88</v>
      </c>
      <c r="AB52" s="3">
        <f t="shared" si="18"/>
        <v>94</v>
      </c>
      <c r="AC52" s="3">
        <f t="shared" si="18"/>
        <v>98</v>
      </c>
      <c r="AD52" s="3">
        <f t="shared" si="18"/>
        <v>103</v>
      </c>
      <c r="AE52" s="3">
        <f t="shared" si="18"/>
        <v>0</v>
      </c>
      <c r="AF52" s="3">
        <f t="shared" si="18"/>
        <v>0</v>
      </c>
      <c r="AG52" s="3">
        <f t="shared" si="18"/>
        <v>0</v>
      </c>
      <c r="AH52" s="3">
        <f t="shared" si="18"/>
        <v>0</v>
      </c>
      <c r="AI52" s="3">
        <f t="shared" ref="AI52:BN52" si="19">SUMIFS(AI$56:AI$171,$A$56:$A$171,$B$52)</f>
        <v>0</v>
      </c>
      <c r="AJ52" s="3">
        <f t="shared" si="19"/>
        <v>0</v>
      </c>
      <c r="AK52" s="3">
        <f t="shared" si="19"/>
        <v>0</v>
      </c>
      <c r="AL52" s="3">
        <f t="shared" si="19"/>
        <v>0</v>
      </c>
      <c r="AM52" s="3">
        <f t="shared" si="19"/>
        <v>0</v>
      </c>
      <c r="AN52" s="3">
        <f t="shared" si="19"/>
        <v>0</v>
      </c>
      <c r="AO52" s="3">
        <f t="shared" si="19"/>
        <v>0</v>
      </c>
      <c r="AP52" s="3">
        <f t="shared" si="19"/>
        <v>0</v>
      </c>
      <c r="AQ52" s="3">
        <f t="shared" si="19"/>
        <v>0</v>
      </c>
      <c r="AR52" s="3">
        <f t="shared" si="19"/>
        <v>0</v>
      </c>
      <c r="AS52" s="3">
        <f t="shared" si="19"/>
        <v>0</v>
      </c>
      <c r="AT52" s="3">
        <f t="shared" si="19"/>
        <v>0</v>
      </c>
      <c r="AU52" s="3">
        <f t="shared" si="19"/>
        <v>0</v>
      </c>
      <c r="AV52" s="3">
        <f t="shared" si="19"/>
        <v>0</v>
      </c>
      <c r="AW52" s="3">
        <f t="shared" si="19"/>
        <v>0</v>
      </c>
      <c r="AX52" s="3">
        <f t="shared" si="19"/>
        <v>0</v>
      </c>
      <c r="AY52" s="3">
        <f t="shared" si="19"/>
        <v>0</v>
      </c>
      <c r="AZ52" s="3">
        <f t="shared" si="19"/>
        <v>0</v>
      </c>
      <c r="BA52" s="3">
        <f t="shared" si="19"/>
        <v>0</v>
      </c>
      <c r="BB52" s="3">
        <f t="shared" si="19"/>
        <v>0</v>
      </c>
      <c r="BC52" s="3">
        <f t="shared" si="19"/>
        <v>0</v>
      </c>
      <c r="BD52" s="3">
        <f t="shared" si="19"/>
        <v>0</v>
      </c>
      <c r="BE52" s="3">
        <f t="shared" si="19"/>
        <v>0</v>
      </c>
      <c r="BF52" s="3">
        <f t="shared" si="19"/>
        <v>0</v>
      </c>
      <c r="BG52" s="3">
        <f t="shared" si="19"/>
        <v>0</v>
      </c>
      <c r="BH52" s="3">
        <f t="shared" si="19"/>
        <v>0</v>
      </c>
      <c r="BI52" s="3">
        <f t="shared" si="19"/>
        <v>0</v>
      </c>
      <c r="BJ52" s="3">
        <f t="shared" si="19"/>
        <v>0</v>
      </c>
      <c r="BK52" s="3">
        <f t="shared" si="19"/>
        <v>0</v>
      </c>
      <c r="BL52" s="3">
        <f t="shared" si="19"/>
        <v>0</v>
      </c>
      <c r="BM52" s="3">
        <f t="shared" si="19"/>
        <v>0</v>
      </c>
      <c r="BN52" s="3">
        <f t="shared" si="19"/>
        <v>0</v>
      </c>
      <c r="BO52" s="3">
        <f t="shared" ref="BO52:BV52" si="20">SUMIFS(BO$56:BO$171,$A$56:$A$171,$B$52)</f>
        <v>0</v>
      </c>
      <c r="BP52" s="3">
        <f t="shared" si="20"/>
        <v>0</v>
      </c>
      <c r="BQ52" s="3">
        <f t="shared" si="20"/>
        <v>0</v>
      </c>
      <c r="BR52" s="3">
        <f t="shared" si="20"/>
        <v>0</v>
      </c>
      <c r="BS52" s="3">
        <f t="shared" si="20"/>
        <v>0</v>
      </c>
      <c r="BT52" s="3">
        <f t="shared" si="20"/>
        <v>0</v>
      </c>
      <c r="BU52" s="3">
        <f t="shared" si="20"/>
        <v>0</v>
      </c>
      <c r="BV52" s="3">
        <f t="shared" si="20"/>
        <v>0</v>
      </c>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row>
    <row r="53" spans="1:681" x14ac:dyDescent="0.2">
      <c r="B53" s="4" t="s">
        <v>136</v>
      </c>
      <c r="C53" s="3">
        <f t="shared" ref="C53:BV53" si="21">SUM(C46:C52)</f>
        <v>0</v>
      </c>
      <c r="D53" s="3">
        <f t="shared" si="21"/>
        <v>11</v>
      </c>
      <c r="E53" s="3">
        <f t="shared" ref="E53" si="22">SUM(E46:E52)</f>
        <v>315</v>
      </c>
      <c r="F53" s="3">
        <f t="shared" ref="F53:K53" si="23">SUM(F46:F52)</f>
        <v>192</v>
      </c>
      <c r="G53" s="3">
        <f t="shared" si="23"/>
        <v>208</v>
      </c>
      <c r="H53" s="3">
        <f t="shared" si="23"/>
        <v>226</v>
      </c>
      <c r="I53" s="3">
        <f t="shared" si="23"/>
        <v>242</v>
      </c>
      <c r="J53" s="3">
        <f t="shared" si="23"/>
        <v>262</v>
      </c>
      <c r="K53" s="3">
        <f t="shared" si="23"/>
        <v>297</v>
      </c>
      <c r="L53" s="3">
        <f t="shared" si="21"/>
        <v>315</v>
      </c>
      <c r="M53" s="3">
        <f t="shared" si="21"/>
        <v>336</v>
      </c>
      <c r="N53" s="3">
        <f t="shared" si="21"/>
        <v>353</v>
      </c>
      <c r="O53" s="3">
        <f t="shared" si="21"/>
        <v>369</v>
      </c>
      <c r="P53" s="3">
        <f t="shared" si="21"/>
        <v>390</v>
      </c>
      <c r="Q53" s="3">
        <f t="shared" si="21"/>
        <v>409</v>
      </c>
      <c r="R53" s="49">
        <f t="shared" si="21"/>
        <v>426</v>
      </c>
      <c r="S53" s="3">
        <f t="shared" si="21"/>
        <v>452</v>
      </c>
      <c r="T53" s="3">
        <f t="shared" si="21"/>
        <v>471</v>
      </c>
      <c r="U53" s="3">
        <f t="shared" si="21"/>
        <v>490</v>
      </c>
      <c r="V53" s="3">
        <f t="shared" si="21"/>
        <v>508</v>
      </c>
      <c r="W53" s="3">
        <f t="shared" si="21"/>
        <v>533</v>
      </c>
      <c r="X53" s="3">
        <f t="shared" si="21"/>
        <v>550</v>
      </c>
      <c r="Y53" s="3">
        <f t="shared" si="21"/>
        <v>572</v>
      </c>
      <c r="Z53" s="3">
        <f t="shared" si="21"/>
        <v>587</v>
      </c>
      <c r="AA53" s="3">
        <f t="shared" si="21"/>
        <v>601</v>
      </c>
      <c r="AB53" s="3">
        <f t="shared" si="21"/>
        <v>626</v>
      </c>
      <c r="AC53" s="3">
        <f t="shared" si="21"/>
        <v>653</v>
      </c>
      <c r="AD53" s="3">
        <f t="shared" si="21"/>
        <v>673</v>
      </c>
      <c r="AE53" s="3">
        <f t="shared" si="21"/>
        <v>0</v>
      </c>
      <c r="AF53" s="3">
        <f t="shared" si="21"/>
        <v>0</v>
      </c>
      <c r="AG53" s="3">
        <f t="shared" si="21"/>
        <v>0</v>
      </c>
      <c r="AH53" s="3">
        <f t="shared" si="21"/>
        <v>0</v>
      </c>
      <c r="AI53" s="3">
        <f t="shared" si="21"/>
        <v>0</v>
      </c>
      <c r="AJ53" s="3">
        <f t="shared" si="21"/>
        <v>0</v>
      </c>
      <c r="AK53" s="3">
        <f t="shared" si="21"/>
        <v>0</v>
      </c>
      <c r="AL53" s="3">
        <f t="shared" si="21"/>
        <v>0</v>
      </c>
      <c r="AM53" s="3">
        <f t="shared" si="21"/>
        <v>0</v>
      </c>
      <c r="AN53" s="3">
        <f t="shared" si="21"/>
        <v>0</v>
      </c>
      <c r="AO53" s="3">
        <f t="shared" si="21"/>
        <v>0</v>
      </c>
      <c r="AP53" s="3">
        <f t="shared" si="21"/>
        <v>0</v>
      </c>
      <c r="AQ53" s="3">
        <f t="shared" si="21"/>
        <v>0</v>
      </c>
      <c r="AR53" s="3">
        <f t="shared" si="21"/>
        <v>0</v>
      </c>
      <c r="AS53" s="3">
        <f t="shared" si="21"/>
        <v>0</v>
      </c>
      <c r="AT53" s="3">
        <f t="shared" si="21"/>
        <v>0</v>
      </c>
      <c r="AU53" s="3">
        <f t="shared" si="21"/>
        <v>0</v>
      </c>
      <c r="AV53" s="3">
        <f t="shared" si="21"/>
        <v>0</v>
      </c>
      <c r="AW53" s="3">
        <f t="shared" si="21"/>
        <v>0</v>
      </c>
      <c r="AX53" s="3">
        <f t="shared" si="21"/>
        <v>0</v>
      </c>
      <c r="AY53" s="3">
        <f t="shared" si="21"/>
        <v>0</v>
      </c>
      <c r="AZ53" s="3">
        <f t="shared" si="21"/>
        <v>0</v>
      </c>
      <c r="BA53" s="3">
        <f t="shared" si="21"/>
        <v>0</v>
      </c>
      <c r="BB53" s="3">
        <f t="shared" si="21"/>
        <v>0</v>
      </c>
      <c r="BC53" s="3">
        <f t="shared" si="21"/>
        <v>0</v>
      </c>
      <c r="BD53" s="3">
        <f t="shared" si="21"/>
        <v>0</v>
      </c>
      <c r="BE53" s="3">
        <f t="shared" si="21"/>
        <v>0</v>
      </c>
      <c r="BF53" s="3">
        <f t="shared" si="21"/>
        <v>0</v>
      </c>
      <c r="BG53" s="3">
        <f t="shared" si="21"/>
        <v>0</v>
      </c>
      <c r="BH53" s="3">
        <f t="shared" si="21"/>
        <v>0</v>
      </c>
      <c r="BI53" s="3">
        <f t="shared" si="21"/>
        <v>0</v>
      </c>
      <c r="BJ53" s="3">
        <f t="shared" si="21"/>
        <v>0</v>
      </c>
      <c r="BK53" s="3">
        <f t="shared" si="21"/>
        <v>0</v>
      </c>
      <c r="BL53" s="3">
        <f t="shared" si="21"/>
        <v>0</v>
      </c>
      <c r="BM53" s="3">
        <f t="shared" si="21"/>
        <v>0</v>
      </c>
      <c r="BN53" s="3">
        <f t="shared" si="21"/>
        <v>0</v>
      </c>
      <c r="BO53" s="3">
        <f t="shared" si="21"/>
        <v>0</v>
      </c>
      <c r="BP53" s="3">
        <f t="shared" si="21"/>
        <v>0</v>
      </c>
      <c r="BQ53" s="3">
        <f t="shared" si="21"/>
        <v>0</v>
      </c>
      <c r="BR53" s="3">
        <f t="shared" si="21"/>
        <v>0</v>
      </c>
      <c r="BS53" s="3">
        <f t="shared" si="21"/>
        <v>0</v>
      </c>
      <c r="BT53" s="3">
        <f t="shared" si="21"/>
        <v>0</v>
      </c>
      <c r="BU53" s="3">
        <f t="shared" si="21"/>
        <v>0</v>
      </c>
      <c r="BV53" s="3">
        <f t="shared" si="21"/>
        <v>0</v>
      </c>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row>
    <row r="54" spans="1:681" x14ac:dyDescent="0.2">
      <c r="B54" s="4"/>
      <c r="C54" s="26"/>
      <c r="D54" s="29"/>
      <c r="E54" s="29"/>
      <c r="F54" s="29"/>
      <c r="G54"/>
      <c r="H54"/>
      <c r="I54"/>
      <c r="J54" s="26"/>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row>
    <row r="55" spans="1:681" x14ac:dyDescent="0.2">
      <c r="A55" s="8" t="s">
        <v>135</v>
      </c>
      <c r="B55" s="6" t="s">
        <v>18</v>
      </c>
      <c r="C55" s="26"/>
      <c r="D55" s="29"/>
      <c r="E55" s="29"/>
      <c r="F55" s="29"/>
      <c r="G55"/>
      <c r="H55"/>
      <c r="I55"/>
      <c r="J55" s="26"/>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row>
    <row r="56" spans="1:681" s="15" customFormat="1" ht="15" x14ac:dyDescent="0.25">
      <c r="A56" s="22" t="s">
        <v>140</v>
      </c>
      <c r="B56" s="14" t="s">
        <v>19</v>
      </c>
      <c r="C56" s="26"/>
      <c r="D56" s="29">
        <v>0</v>
      </c>
      <c r="E56" s="29">
        <v>0</v>
      </c>
      <c r="F56" s="29">
        <v>0</v>
      </c>
      <c r="G56" s="29">
        <v>0</v>
      </c>
      <c r="H56" s="26">
        <v>0</v>
      </c>
      <c r="I56" s="26">
        <v>0</v>
      </c>
      <c r="J56" s="26">
        <v>0</v>
      </c>
      <c r="K56" s="26">
        <v>0</v>
      </c>
      <c r="L56" s="26">
        <v>0</v>
      </c>
      <c r="M56" s="26">
        <v>0</v>
      </c>
      <c r="N56" s="26">
        <v>0</v>
      </c>
      <c r="O56" s="41">
        <v>0</v>
      </c>
      <c r="P56" s="43">
        <v>0</v>
      </c>
      <c r="Q56" s="45">
        <v>0</v>
      </c>
      <c r="R56" s="48">
        <v>0</v>
      </c>
      <c r="S56" s="51">
        <v>0</v>
      </c>
      <c r="T56" s="26">
        <v>0</v>
      </c>
      <c r="U56" s="54">
        <v>0</v>
      </c>
      <c r="V56" s="56">
        <v>0</v>
      </c>
      <c r="W56" s="58">
        <v>0</v>
      </c>
      <c r="X56" s="60">
        <v>0</v>
      </c>
      <c r="Y56" s="62">
        <v>0</v>
      </c>
      <c r="Z56" s="64">
        <v>0</v>
      </c>
      <c r="AA56" s="66">
        <v>0</v>
      </c>
      <c r="AB56" s="68">
        <v>0</v>
      </c>
      <c r="AC56" s="70">
        <v>0</v>
      </c>
      <c r="AD56" s="72">
        <v>0</v>
      </c>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row>
    <row r="57" spans="1:681" s="15" customFormat="1" ht="15" x14ac:dyDescent="0.25">
      <c r="A57" s="22" t="s">
        <v>139</v>
      </c>
      <c r="B57" s="14" t="s">
        <v>20</v>
      </c>
      <c r="C57" s="26"/>
      <c r="D57" s="29">
        <v>0</v>
      </c>
      <c r="E57" s="29">
        <v>0</v>
      </c>
      <c r="F57" s="29">
        <v>0</v>
      </c>
      <c r="G57" s="29">
        <v>0</v>
      </c>
      <c r="H57" s="26">
        <v>0</v>
      </c>
      <c r="I57" s="26">
        <v>0</v>
      </c>
      <c r="J57" s="26">
        <v>0</v>
      </c>
      <c r="K57" s="26">
        <v>0</v>
      </c>
      <c r="L57" s="26">
        <v>0</v>
      </c>
      <c r="M57" s="26">
        <v>0</v>
      </c>
      <c r="N57" s="26">
        <v>0</v>
      </c>
      <c r="O57" s="41">
        <v>0</v>
      </c>
      <c r="P57" s="43">
        <v>0</v>
      </c>
      <c r="Q57" s="45">
        <v>0</v>
      </c>
      <c r="R57" s="48">
        <v>0</v>
      </c>
      <c r="S57" s="51">
        <v>0</v>
      </c>
      <c r="T57" s="26">
        <v>0</v>
      </c>
      <c r="U57" s="54">
        <v>0</v>
      </c>
      <c r="V57" s="56">
        <v>0</v>
      </c>
      <c r="W57" s="58">
        <v>1</v>
      </c>
      <c r="X57" s="60">
        <v>1</v>
      </c>
      <c r="Y57" s="62">
        <v>1</v>
      </c>
      <c r="Z57" s="64">
        <v>1</v>
      </c>
      <c r="AA57" s="66">
        <v>1</v>
      </c>
      <c r="AB57" s="68">
        <v>1</v>
      </c>
      <c r="AC57" s="70">
        <v>1</v>
      </c>
      <c r="AD57" s="72">
        <v>1</v>
      </c>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row>
    <row r="58" spans="1:681" s="15" customFormat="1" ht="15" x14ac:dyDescent="0.25">
      <c r="A58" s="22" t="s">
        <v>139</v>
      </c>
      <c r="B58" s="14" t="s">
        <v>21</v>
      </c>
      <c r="C58" s="26"/>
      <c r="D58" s="29">
        <v>0</v>
      </c>
      <c r="E58" s="29">
        <v>0</v>
      </c>
      <c r="F58" s="29">
        <v>0</v>
      </c>
      <c r="G58" s="29">
        <v>0</v>
      </c>
      <c r="H58" s="26">
        <v>0</v>
      </c>
      <c r="I58" s="26">
        <v>0</v>
      </c>
      <c r="J58" s="26">
        <v>0</v>
      </c>
      <c r="K58" s="26">
        <v>0</v>
      </c>
      <c r="L58" s="26">
        <v>0</v>
      </c>
      <c r="M58" s="26">
        <v>0</v>
      </c>
      <c r="N58" s="26">
        <v>0</v>
      </c>
      <c r="O58" s="41">
        <v>0</v>
      </c>
      <c r="P58" s="43">
        <v>0</v>
      </c>
      <c r="Q58" s="45">
        <v>0</v>
      </c>
      <c r="R58" s="48">
        <v>1</v>
      </c>
      <c r="S58" s="51">
        <v>1</v>
      </c>
      <c r="T58" s="26">
        <v>1</v>
      </c>
      <c r="U58" s="54">
        <v>1</v>
      </c>
      <c r="V58" s="56">
        <v>1</v>
      </c>
      <c r="W58" s="58">
        <v>1</v>
      </c>
      <c r="X58" s="60">
        <v>1</v>
      </c>
      <c r="Y58" s="62">
        <v>1</v>
      </c>
      <c r="Z58" s="64">
        <v>1</v>
      </c>
      <c r="AA58" s="66">
        <v>1</v>
      </c>
      <c r="AB58" s="68">
        <v>1</v>
      </c>
      <c r="AC58" s="70">
        <v>1</v>
      </c>
      <c r="AD58" s="72">
        <v>1</v>
      </c>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row>
    <row r="59" spans="1:681" s="15" customFormat="1" ht="15" x14ac:dyDescent="0.25">
      <c r="A59" s="22" t="s">
        <v>140</v>
      </c>
      <c r="B59" s="14" t="s">
        <v>22</v>
      </c>
      <c r="C59" s="26"/>
      <c r="D59" s="29">
        <v>0</v>
      </c>
      <c r="E59" s="29">
        <v>0</v>
      </c>
      <c r="F59" s="29">
        <v>0</v>
      </c>
      <c r="G59" s="29">
        <v>0</v>
      </c>
      <c r="H59" s="26">
        <v>0</v>
      </c>
      <c r="I59" s="26">
        <v>0</v>
      </c>
      <c r="J59" s="26">
        <v>0</v>
      </c>
      <c r="K59" s="26">
        <v>0</v>
      </c>
      <c r="L59" s="26">
        <v>0</v>
      </c>
      <c r="M59" s="26">
        <v>0</v>
      </c>
      <c r="N59" s="26">
        <v>0</v>
      </c>
      <c r="O59" s="41">
        <v>0</v>
      </c>
      <c r="P59" s="43">
        <v>0</v>
      </c>
      <c r="Q59" s="45">
        <v>1</v>
      </c>
      <c r="R59" s="48">
        <v>1</v>
      </c>
      <c r="S59" s="51">
        <v>1</v>
      </c>
      <c r="T59" s="26">
        <v>1</v>
      </c>
      <c r="U59" s="54">
        <v>1</v>
      </c>
      <c r="V59" s="56">
        <v>1</v>
      </c>
      <c r="W59" s="58">
        <v>1</v>
      </c>
      <c r="X59" s="60">
        <v>1</v>
      </c>
      <c r="Y59" s="62">
        <v>1</v>
      </c>
      <c r="Z59" s="64">
        <v>1</v>
      </c>
      <c r="AA59" s="66">
        <v>1</v>
      </c>
      <c r="AB59" s="68">
        <v>1</v>
      </c>
      <c r="AC59" s="70">
        <v>1</v>
      </c>
      <c r="AD59" s="72">
        <v>1</v>
      </c>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row>
    <row r="60" spans="1:681" s="15" customFormat="1" ht="15" x14ac:dyDescent="0.25">
      <c r="A60" s="22" t="s">
        <v>144</v>
      </c>
      <c r="B60" s="14" t="s">
        <v>23</v>
      </c>
      <c r="C60" s="26"/>
      <c r="D60" s="29">
        <v>0</v>
      </c>
      <c r="E60" s="29">
        <v>6</v>
      </c>
      <c r="F60" s="29">
        <v>5</v>
      </c>
      <c r="G60" s="29">
        <v>6</v>
      </c>
      <c r="H60" s="26">
        <v>6</v>
      </c>
      <c r="I60" s="26">
        <v>6</v>
      </c>
      <c r="J60" s="26">
        <v>6</v>
      </c>
      <c r="K60" s="26">
        <v>6</v>
      </c>
      <c r="L60" s="26">
        <v>6</v>
      </c>
      <c r="M60" s="26">
        <v>6</v>
      </c>
      <c r="N60" s="26">
        <v>6</v>
      </c>
      <c r="O60" s="41">
        <v>6</v>
      </c>
      <c r="P60" s="43">
        <v>6</v>
      </c>
      <c r="Q60" s="45">
        <v>7</v>
      </c>
      <c r="R60" s="48">
        <v>7</v>
      </c>
      <c r="S60" s="51">
        <v>9</v>
      </c>
      <c r="T60" s="26">
        <v>9</v>
      </c>
      <c r="U60" s="54">
        <v>9</v>
      </c>
      <c r="V60" s="56">
        <v>9</v>
      </c>
      <c r="W60" s="58">
        <v>9</v>
      </c>
      <c r="X60" s="60">
        <v>9</v>
      </c>
      <c r="Y60" s="62">
        <v>9</v>
      </c>
      <c r="Z60" s="64">
        <v>9</v>
      </c>
      <c r="AA60" s="66">
        <v>9</v>
      </c>
      <c r="AB60" s="68">
        <v>9</v>
      </c>
      <c r="AC60" s="70">
        <v>9</v>
      </c>
      <c r="AD60" s="72">
        <v>9</v>
      </c>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row>
    <row r="61" spans="1:681" s="15" customFormat="1" ht="15" x14ac:dyDescent="0.25">
      <c r="A61" s="22" t="s">
        <v>144</v>
      </c>
      <c r="B61" s="14" t="s">
        <v>24</v>
      </c>
      <c r="C61" s="26"/>
      <c r="D61" s="29">
        <v>0</v>
      </c>
      <c r="E61" s="29">
        <v>0</v>
      </c>
      <c r="F61" s="29">
        <v>0</v>
      </c>
      <c r="G61" s="29">
        <v>0</v>
      </c>
      <c r="H61" s="26">
        <v>0</v>
      </c>
      <c r="I61" s="26">
        <v>0</v>
      </c>
      <c r="J61" s="26">
        <v>0</v>
      </c>
      <c r="K61" s="26">
        <v>0</v>
      </c>
      <c r="L61" s="26">
        <v>0</v>
      </c>
      <c r="M61" s="26">
        <v>0</v>
      </c>
      <c r="N61" s="26">
        <v>1</v>
      </c>
      <c r="O61" s="41">
        <v>1</v>
      </c>
      <c r="P61" s="43">
        <v>1</v>
      </c>
      <c r="Q61" s="45">
        <v>1</v>
      </c>
      <c r="R61" s="48">
        <v>1</v>
      </c>
      <c r="S61" s="51">
        <v>1</v>
      </c>
      <c r="T61" s="26">
        <v>1</v>
      </c>
      <c r="U61" s="54">
        <v>1</v>
      </c>
      <c r="V61" s="56">
        <v>1</v>
      </c>
      <c r="W61" s="58">
        <v>2</v>
      </c>
      <c r="X61" s="60">
        <v>2</v>
      </c>
      <c r="Y61" s="62">
        <v>2</v>
      </c>
      <c r="Z61" s="64">
        <v>2</v>
      </c>
      <c r="AA61" s="66">
        <v>2</v>
      </c>
      <c r="AB61" s="68">
        <v>2</v>
      </c>
      <c r="AC61" s="70">
        <v>2</v>
      </c>
      <c r="AD61" s="72">
        <v>2</v>
      </c>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row>
    <row r="62" spans="1:681" s="15" customFormat="1" ht="15" x14ac:dyDescent="0.25">
      <c r="A62" s="22" t="s">
        <v>144</v>
      </c>
      <c r="B62" s="14" t="s">
        <v>25</v>
      </c>
      <c r="C62" s="26"/>
      <c r="D62" s="29">
        <v>0</v>
      </c>
      <c r="E62" s="29">
        <v>2</v>
      </c>
      <c r="F62" s="29">
        <v>0</v>
      </c>
      <c r="G62" s="29">
        <v>0</v>
      </c>
      <c r="H62" s="26">
        <v>1</v>
      </c>
      <c r="I62" s="26">
        <v>1</v>
      </c>
      <c r="J62" s="26">
        <v>1</v>
      </c>
      <c r="K62" s="26">
        <v>1</v>
      </c>
      <c r="L62" s="26">
        <v>2</v>
      </c>
      <c r="M62" s="26">
        <v>2</v>
      </c>
      <c r="N62" s="26">
        <v>2</v>
      </c>
      <c r="O62" s="41">
        <v>2</v>
      </c>
      <c r="P62" s="43">
        <v>2</v>
      </c>
      <c r="Q62" s="45">
        <v>2</v>
      </c>
      <c r="R62" s="48">
        <v>2</v>
      </c>
      <c r="S62" s="51">
        <v>2</v>
      </c>
      <c r="T62" s="26">
        <v>2</v>
      </c>
      <c r="U62" s="54">
        <v>2</v>
      </c>
      <c r="V62" s="56">
        <v>2</v>
      </c>
      <c r="W62" s="58">
        <v>2</v>
      </c>
      <c r="X62" s="60">
        <v>3</v>
      </c>
      <c r="Y62" s="62">
        <v>3</v>
      </c>
      <c r="Z62" s="64">
        <v>4</v>
      </c>
      <c r="AA62" s="66">
        <v>4</v>
      </c>
      <c r="AB62" s="68">
        <v>4</v>
      </c>
      <c r="AC62" s="70">
        <v>4</v>
      </c>
      <c r="AD62" s="72">
        <v>4</v>
      </c>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row>
    <row r="63" spans="1:681" s="15" customFormat="1" ht="15" x14ac:dyDescent="0.25">
      <c r="A63" s="22" t="s">
        <v>144</v>
      </c>
      <c r="B63" s="14" t="s">
        <v>26</v>
      </c>
      <c r="C63" s="26"/>
      <c r="D63" s="29">
        <v>0</v>
      </c>
      <c r="E63" s="29">
        <v>3</v>
      </c>
      <c r="F63" s="29">
        <v>3</v>
      </c>
      <c r="G63" s="29">
        <v>3</v>
      </c>
      <c r="H63" s="26">
        <v>3</v>
      </c>
      <c r="I63" s="26">
        <v>3</v>
      </c>
      <c r="J63" s="26">
        <v>3</v>
      </c>
      <c r="K63" s="26">
        <v>3</v>
      </c>
      <c r="L63" s="26">
        <v>3</v>
      </c>
      <c r="M63" s="26">
        <v>3</v>
      </c>
      <c r="N63" s="26">
        <v>3</v>
      </c>
      <c r="O63" s="41">
        <v>3</v>
      </c>
      <c r="P63" s="43">
        <v>4</v>
      </c>
      <c r="Q63" s="45">
        <v>4</v>
      </c>
      <c r="R63" s="48">
        <v>4</v>
      </c>
      <c r="S63" s="51">
        <v>4</v>
      </c>
      <c r="T63" s="26">
        <v>4</v>
      </c>
      <c r="U63" s="54">
        <v>4</v>
      </c>
      <c r="V63" s="56">
        <v>4</v>
      </c>
      <c r="W63" s="58">
        <v>4</v>
      </c>
      <c r="X63" s="60">
        <v>4</v>
      </c>
      <c r="Y63" s="62">
        <v>4</v>
      </c>
      <c r="Z63" s="64">
        <v>3</v>
      </c>
      <c r="AA63" s="66">
        <v>4</v>
      </c>
      <c r="AB63" s="68">
        <v>5</v>
      </c>
      <c r="AC63" s="70">
        <v>5</v>
      </c>
      <c r="AD63" s="72">
        <v>5</v>
      </c>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row>
    <row r="64" spans="1:681" s="15" customFormat="1" ht="15" x14ac:dyDescent="0.25">
      <c r="A64" s="22" t="s">
        <v>145</v>
      </c>
      <c r="B64" s="14" t="s">
        <v>27</v>
      </c>
      <c r="C64" s="26"/>
      <c r="D64" s="29">
        <v>0</v>
      </c>
      <c r="E64" s="29">
        <v>1</v>
      </c>
      <c r="F64" s="29">
        <v>1</v>
      </c>
      <c r="G64" s="29">
        <v>1</v>
      </c>
      <c r="H64" s="26">
        <v>1</v>
      </c>
      <c r="I64" s="26">
        <v>1</v>
      </c>
      <c r="J64" s="26">
        <v>1</v>
      </c>
      <c r="K64" s="26">
        <v>1</v>
      </c>
      <c r="L64" s="26">
        <v>1</v>
      </c>
      <c r="M64" s="26">
        <v>1</v>
      </c>
      <c r="N64" s="26">
        <v>1</v>
      </c>
      <c r="O64" s="41">
        <v>1</v>
      </c>
      <c r="P64" s="43">
        <v>1</v>
      </c>
      <c r="Q64" s="45">
        <v>1</v>
      </c>
      <c r="R64" s="48">
        <v>1</v>
      </c>
      <c r="S64" s="51">
        <v>1</v>
      </c>
      <c r="T64" s="26">
        <v>1</v>
      </c>
      <c r="U64" s="54">
        <v>1</v>
      </c>
      <c r="V64" s="56">
        <v>1</v>
      </c>
      <c r="W64" s="58">
        <v>1</v>
      </c>
      <c r="X64" s="60">
        <v>1</v>
      </c>
      <c r="Y64" s="62">
        <v>1</v>
      </c>
      <c r="Z64" s="64">
        <v>1</v>
      </c>
      <c r="AA64" s="66">
        <v>2</v>
      </c>
      <c r="AB64" s="68">
        <v>2</v>
      </c>
      <c r="AC64" s="70">
        <v>2</v>
      </c>
      <c r="AD64" s="72">
        <v>2</v>
      </c>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row>
    <row r="65" spans="1:681" s="15" customFormat="1" ht="15" x14ac:dyDescent="0.25">
      <c r="A65" s="22" t="s">
        <v>142</v>
      </c>
      <c r="B65" s="14" t="s">
        <v>28</v>
      </c>
      <c r="C65" s="26"/>
      <c r="D65" s="29">
        <v>1</v>
      </c>
      <c r="E65" s="29">
        <v>7</v>
      </c>
      <c r="F65" s="29">
        <v>4</v>
      </c>
      <c r="G65" s="29">
        <v>4</v>
      </c>
      <c r="H65" s="26">
        <v>4</v>
      </c>
      <c r="I65" s="26">
        <v>4</v>
      </c>
      <c r="J65" s="26">
        <v>4</v>
      </c>
      <c r="K65" s="26">
        <v>7</v>
      </c>
      <c r="L65" s="26">
        <v>7</v>
      </c>
      <c r="M65" s="26">
        <v>7</v>
      </c>
      <c r="N65" s="26">
        <v>7</v>
      </c>
      <c r="O65" s="41">
        <v>7</v>
      </c>
      <c r="P65" s="43">
        <v>8</v>
      </c>
      <c r="Q65" s="45">
        <v>8</v>
      </c>
      <c r="R65" s="48">
        <v>9</v>
      </c>
      <c r="S65" s="51">
        <v>9</v>
      </c>
      <c r="T65" s="26">
        <v>9</v>
      </c>
      <c r="U65" s="54">
        <v>9</v>
      </c>
      <c r="V65" s="56">
        <v>9</v>
      </c>
      <c r="W65" s="58">
        <v>9</v>
      </c>
      <c r="X65" s="60">
        <v>10</v>
      </c>
      <c r="Y65" s="62">
        <v>10</v>
      </c>
      <c r="Z65" s="64">
        <v>10</v>
      </c>
      <c r="AA65" s="66">
        <v>11</v>
      </c>
      <c r="AB65" s="68">
        <v>12</v>
      </c>
      <c r="AC65" s="70">
        <v>13</v>
      </c>
      <c r="AD65" s="72">
        <v>13</v>
      </c>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row>
    <row r="66" spans="1:681" s="15" customFormat="1" ht="15" x14ac:dyDescent="0.25">
      <c r="A66" s="22" t="s">
        <v>139</v>
      </c>
      <c r="B66" s="14" t="s">
        <v>29</v>
      </c>
      <c r="C66" s="26"/>
      <c r="D66" s="29">
        <v>0</v>
      </c>
      <c r="E66" s="29">
        <v>3</v>
      </c>
      <c r="F66" s="29">
        <v>2</v>
      </c>
      <c r="G66" s="29">
        <v>2</v>
      </c>
      <c r="H66" s="26">
        <v>2</v>
      </c>
      <c r="I66" s="26">
        <v>2</v>
      </c>
      <c r="J66" s="26">
        <v>2</v>
      </c>
      <c r="K66" s="26">
        <v>3</v>
      </c>
      <c r="L66" s="26">
        <v>3</v>
      </c>
      <c r="M66" s="26">
        <v>3</v>
      </c>
      <c r="N66" s="26">
        <v>3</v>
      </c>
      <c r="O66" s="41">
        <v>3</v>
      </c>
      <c r="P66" s="43">
        <v>3</v>
      </c>
      <c r="Q66" s="45">
        <v>4</v>
      </c>
      <c r="R66" s="48">
        <v>4</v>
      </c>
      <c r="S66" s="51">
        <v>4</v>
      </c>
      <c r="T66" s="26">
        <v>5</v>
      </c>
      <c r="U66" s="54">
        <v>5</v>
      </c>
      <c r="V66" s="56">
        <v>5</v>
      </c>
      <c r="W66" s="58">
        <v>5</v>
      </c>
      <c r="X66" s="60">
        <v>5</v>
      </c>
      <c r="Y66" s="62">
        <v>5</v>
      </c>
      <c r="Z66" s="64">
        <v>5</v>
      </c>
      <c r="AA66" s="66">
        <v>5</v>
      </c>
      <c r="AB66" s="68">
        <v>6</v>
      </c>
      <c r="AC66" s="70">
        <v>6</v>
      </c>
      <c r="AD66" s="72">
        <v>6</v>
      </c>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row>
    <row r="67" spans="1:681" s="15" customFormat="1" ht="15" x14ac:dyDescent="0.25">
      <c r="A67" s="22" t="s">
        <v>145</v>
      </c>
      <c r="B67" s="14" t="s">
        <v>30</v>
      </c>
      <c r="C67" s="26"/>
      <c r="D67" s="29">
        <v>0</v>
      </c>
      <c r="E67" s="29">
        <v>5</v>
      </c>
      <c r="F67" s="29">
        <v>3</v>
      </c>
      <c r="G67" s="29">
        <v>3</v>
      </c>
      <c r="H67" s="26">
        <v>3</v>
      </c>
      <c r="I67" s="26">
        <v>3</v>
      </c>
      <c r="J67" s="26">
        <v>3</v>
      </c>
      <c r="K67" s="26">
        <v>4</v>
      </c>
      <c r="L67" s="26">
        <v>5</v>
      </c>
      <c r="M67" s="26">
        <v>5</v>
      </c>
      <c r="N67" s="26">
        <v>5</v>
      </c>
      <c r="O67" s="41">
        <v>5</v>
      </c>
      <c r="P67" s="43">
        <v>5</v>
      </c>
      <c r="Q67" s="45">
        <v>5</v>
      </c>
      <c r="R67" s="48">
        <v>5</v>
      </c>
      <c r="S67" s="51">
        <v>5</v>
      </c>
      <c r="T67" s="26">
        <v>5</v>
      </c>
      <c r="U67" s="54">
        <v>5</v>
      </c>
      <c r="V67" s="56">
        <v>5</v>
      </c>
      <c r="W67" s="58">
        <v>5</v>
      </c>
      <c r="X67" s="60">
        <v>5</v>
      </c>
      <c r="Y67" s="62">
        <v>5</v>
      </c>
      <c r="Z67" s="64">
        <v>5</v>
      </c>
      <c r="AA67" s="66">
        <v>7</v>
      </c>
      <c r="AB67" s="68">
        <v>7</v>
      </c>
      <c r="AC67" s="70">
        <v>7</v>
      </c>
      <c r="AD67" s="72">
        <v>7</v>
      </c>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row>
    <row r="68" spans="1:681" s="15" customFormat="1" ht="15" x14ac:dyDescent="0.25">
      <c r="A68" s="22" t="s">
        <v>139</v>
      </c>
      <c r="B68" s="14" t="s">
        <v>31</v>
      </c>
      <c r="C68" s="26"/>
      <c r="D68" s="29">
        <v>0</v>
      </c>
      <c r="E68" s="29">
        <v>0</v>
      </c>
      <c r="F68" s="29">
        <v>0</v>
      </c>
      <c r="G68" s="29">
        <v>0</v>
      </c>
      <c r="H68" s="26">
        <v>0</v>
      </c>
      <c r="I68" s="26">
        <v>0</v>
      </c>
      <c r="J68" s="26">
        <v>0</v>
      </c>
      <c r="K68" s="26">
        <v>0</v>
      </c>
      <c r="L68" s="26">
        <v>0</v>
      </c>
      <c r="M68" s="26">
        <v>0</v>
      </c>
      <c r="N68" s="26">
        <v>0</v>
      </c>
      <c r="O68" s="41">
        <v>0</v>
      </c>
      <c r="P68" s="43">
        <v>0</v>
      </c>
      <c r="Q68" s="45">
        <v>0</v>
      </c>
      <c r="R68" s="48">
        <v>0</v>
      </c>
      <c r="S68" s="51">
        <v>0</v>
      </c>
      <c r="T68" s="26">
        <v>0</v>
      </c>
      <c r="U68" s="54">
        <v>0</v>
      </c>
      <c r="V68" s="56">
        <v>0</v>
      </c>
      <c r="W68" s="58">
        <v>0</v>
      </c>
      <c r="X68" s="60">
        <v>1</v>
      </c>
      <c r="Y68" s="62">
        <v>0</v>
      </c>
      <c r="Z68" s="64">
        <v>0</v>
      </c>
      <c r="AA68" s="66">
        <v>0</v>
      </c>
      <c r="AB68" s="68">
        <v>0</v>
      </c>
      <c r="AC68" s="70">
        <v>0</v>
      </c>
      <c r="AD68" s="72">
        <v>0</v>
      </c>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row>
    <row r="69" spans="1:681" s="15" customFormat="1" ht="15" x14ac:dyDescent="0.25">
      <c r="A69" s="22" t="s">
        <v>142</v>
      </c>
      <c r="B69" s="14" t="s">
        <v>32</v>
      </c>
      <c r="C69" s="26"/>
      <c r="D69" s="29">
        <v>1</v>
      </c>
      <c r="E69" s="29">
        <v>6</v>
      </c>
      <c r="F69" s="29">
        <v>3</v>
      </c>
      <c r="G69" s="29">
        <v>4</v>
      </c>
      <c r="H69" s="26">
        <v>4</v>
      </c>
      <c r="I69" s="26">
        <v>4</v>
      </c>
      <c r="J69" s="26">
        <v>5</v>
      </c>
      <c r="K69" s="26">
        <v>5</v>
      </c>
      <c r="L69" s="26">
        <v>6</v>
      </c>
      <c r="M69" s="26">
        <v>6</v>
      </c>
      <c r="N69" s="26">
        <v>6</v>
      </c>
      <c r="O69" s="41">
        <v>6</v>
      </c>
      <c r="P69" s="43">
        <v>6</v>
      </c>
      <c r="Q69" s="45">
        <v>6</v>
      </c>
      <c r="R69" s="48">
        <v>6</v>
      </c>
      <c r="S69" s="51">
        <v>6</v>
      </c>
      <c r="T69" s="26">
        <v>7</v>
      </c>
      <c r="U69" s="54">
        <v>7</v>
      </c>
      <c r="V69" s="56">
        <v>7</v>
      </c>
      <c r="W69" s="58">
        <v>7</v>
      </c>
      <c r="X69" s="60">
        <v>7</v>
      </c>
      <c r="Y69" s="62">
        <v>8</v>
      </c>
      <c r="Z69" s="64">
        <v>8</v>
      </c>
      <c r="AA69" s="66">
        <v>8</v>
      </c>
      <c r="AB69" s="68">
        <v>8</v>
      </c>
      <c r="AC69" s="70">
        <v>8</v>
      </c>
      <c r="AD69" s="72">
        <v>8</v>
      </c>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row>
    <row r="70" spans="1:681" s="15" customFormat="1" ht="15" x14ac:dyDescent="0.25">
      <c r="A70" s="22" t="s">
        <v>142</v>
      </c>
      <c r="B70" s="14" t="s">
        <v>33</v>
      </c>
      <c r="C70" s="26"/>
      <c r="D70" s="29">
        <v>0</v>
      </c>
      <c r="E70" s="29">
        <v>4</v>
      </c>
      <c r="F70" s="29">
        <v>1</v>
      </c>
      <c r="G70" s="29">
        <v>1</v>
      </c>
      <c r="H70" s="26">
        <v>1</v>
      </c>
      <c r="I70" s="26">
        <v>1</v>
      </c>
      <c r="J70" s="26">
        <v>1</v>
      </c>
      <c r="K70" s="26">
        <v>3</v>
      </c>
      <c r="L70" s="26">
        <v>4</v>
      </c>
      <c r="M70" s="26">
        <v>4</v>
      </c>
      <c r="N70" s="26">
        <v>4</v>
      </c>
      <c r="O70" s="41">
        <v>4</v>
      </c>
      <c r="P70" s="43">
        <v>4</v>
      </c>
      <c r="Q70" s="45">
        <v>4</v>
      </c>
      <c r="R70" s="48">
        <v>4</v>
      </c>
      <c r="S70" s="51">
        <v>4</v>
      </c>
      <c r="T70" s="26">
        <v>4</v>
      </c>
      <c r="U70" s="54">
        <v>4</v>
      </c>
      <c r="V70" s="56">
        <v>4</v>
      </c>
      <c r="W70" s="58">
        <v>4</v>
      </c>
      <c r="X70" s="60">
        <v>4</v>
      </c>
      <c r="Y70" s="62">
        <v>5</v>
      </c>
      <c r="Z70" s="64">
        <v>5</v>
      </c>
      <c r="AA70" s="66">
        <v>5</v>
      </c>
      <c r="AB70" s="68">
        <v>5</v>
      </c>
      <c r="AC70" s="70">
        <v>5</v>
      </c>
      <c r="AD70" s="72">
        <v>5</v>
      </c>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row>
    <row r="71" spans="1:681" s="15" customFormat="1" ht="15" x14ac:dyDescent="0.25">
      <c r="A71" s="22" t="s">
        <v>145</v>
      </c>
      <c r="B71" s="14" t="s">
        <v>34</v>
      </c>
      <c r="C71" s="26"/>
      <c r="D71" s="29">
        <v>0</v>
      </c>
      <c r="E71" s="29">
        <v>1</v>
      </c>
      <c r="F71" s="29">
        <v>1</v>
      </c>
      <c r="G71" s="29">
        <v>1</v>
      </c>
      <c r="H71" s="26">
        <v>1</v>
      </c>
      <c r="I71" s="26">
        <v>1</v>
      </c>
      <c r="J71" s="26">
        <v>1</v>
      </c>
      <c r="K71" s="26">
        <v>1</v>
      </c>
      <c r="L71" s="26">
        <v>1</v>
      </c>
      <c r="M71" s="26">
        <v>1</v>
      </c>
      <c r="N71" s="26">
        <v>1</v>
      </c>
      <c r="O71" s="41">
        <v>1</v>
      </c>
      <c r="P71" s="43">
        <v>1</v>
      </c>
      <c r="Q71" s="45">
        <v>1</v>
      </c>
      <c r="R71" s="48">
        <v>1</v>
      </c>
      <c r="S71" s="51">
        <v>1</v>
      </c>
      <c r="T71" s="26">
        <v>2</v>
      </c>
      <c r="U71" s="54">
        <v>2</v>
      </c>
      <c r="V71" s="56">
        <v>2</v>
      </c>
      <c r="W71" s="58">
        <v>3</v>
      </c>
      <c r="X71" s="60">
        <v>3</v>
      </c>
      <c r="Y71" s="62">
        <v>4</v>
      </c>
      <c r="Z71" s="64">
        <v>4</v>
      </c>
      <c r="AA71" s="66">
        <v>4</v>
      </c>
      <c r="AB71" s="68">
        <v>5</v>
      </c>
      <c r="AC71" s="70">
        <v>5</v>
      </c>
      <c r="AD71" s="72">
        <v>5</v>
      </c>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row>
    <row r="72" spans="1:681" s="15" customFormat="1" ht="15" x14ac:dyDescent="0.25">
      <c r="A72" s="22" t="s">
        <v>139</v>
      </c>
      <c r="B72" s="14" t="s">
        <v>35</v>
      </c>
      <c r="C72" s="26"/>
      <c r="D72" s="29">
        <v>0</v>
      </c>
      <c r="E72" s="29">
        <v>2</v>
      </c>
      <c r="F72" s="29">
        <v>1</v>
      </c>
      <c r="G72" s="29">
        <v>1</v>
      </c>
      <c r="H72" s="26">
        <v>1</v>
      </c>
      <c r="I72" s="26">
        <v>2</v>
      </c>
      <c r="J72" s="26">
        <v>2</v>
      </c>
      <c r="K72" s="26">
        <v>2</v>
      </c>
      <c r="L72" s="26">
        <v>2</v>
      </c>
      <c r="M72" s="26">
        <v>2</v>
      </c>
      <c r="N72" s="26">
        <v>2</v>
      </c>
      <c r="O72" s="41">
        <v>2</v>
      </c>
      <c r="P72" s="43">
        <v>2</v>
      </c>
      <c r="Q72" s="45">
        <v>2</v>
      </c>
      <c r="R72" s="48">
        <v>3</v>
      </c>
      <c r="S72" s="51">
        <v>3</v>
      </c>
      <c r="T72" s="26">
        <v>3</v>
      </c>
      <c r="U72" s="54">
        <v>3</v>
      </c>
      <c r="V72" s="56">
        <v>3</v>
      </c>
      <c r="W72" s="58">
        <v>3</v>
      </c>
      <c r="X72" s="60">
        <v>3</v>
      </c>
      <c r="Y72" s="62">
        <v>3</v>
      </c>
      <c r="Z72" s="64">
        <v>3</v>
      </c>
      <c r="AA72" s="66">
        <v>3</v>
      </c>
      <c r="AB72" s="68">
        <v>3</v>
      </c>
      <c r="AC72" s="70">
        <v>3</v>
      </c>
      <c r="AD72" s="72">
        <v>3</v>
      </c>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row>
    <row r="73" spans="1:681" s="15" customFormat="1" ht="15" x14ac:dyDescent="0.25">
      <c r="A73" s="22" t="s">
        <v>145</v>
      </c>
      <c r="B73" s="14" t="s">
        <v>36</v>
      </c>
      <c r="C73" s="26"/>
      <c r="D73" s="29">
        <v>0</v>
      </c>
      <c r="E73" s="29">
        <v>2</v>
      </c>
      <c r="F73" s="29">
        <v>1</v>
      </c>
      <c r="G73" s="29">
        <v>1</v>
      </c>
      <c r="H73" s="26">
        <v>1</v>
      </c>
      <c r="I73" s="26">
        <v>1</v>
      </c>
      <c r="J73" s="26">
        <v>1</v>
      </c>
      <c r="K73" s="26">
        <v>2</v>
      </c>
      <c r="L73" s="26">
        <v>2</v>
      </c>
      <c r="M73" s="26">
        <v>3</v>
      </c>
      <c r="N73" s="26">
        <v>3</v>
      </c>
      <c r="O73" s="41">
        <v>3</v>
      </c>
      <c r="P73" s="43">
        <v>3</v>
      </c>
      <c r="Q73" s="45">
        <v>3</v>
      </c>
      <c r="R73" s="48">
        <v>3</v>
      </c>
      <c r="S73" s="51">
        <v>3</v>
      </c>
      <c r="T73" s="26">
        <v>3</v>
      </c>
      <c r="U73" s="54">
        <v>3</v>
      </c>
      <c r="V73" s="56">
        <v>4</v>
      </c>
      <c r="W73" s="58">
        <v>4</v>
      </c>
      <c r="X73" s="60">
        <v>4</v>
      </c>
      <c r="Y73" s="62">
        <v>4</v>
      </c>
      <c r="Z73" s="64">
        <v>4</v>
      </c>
      <c r="AA73" s="66">
        <v>4</v>
      </c>
      <c r="AB73" s="68">
        <v>4</v>
      </c>
      <c r="AC73" s="70">
        <v>4</v>
      </c>
      <c r="AD73" s="72">
        <v>4</v>
      </c>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row>
    <row r="74" spans="1:681" s="15" customFormat="1" ht="15" x14ac:dyDescent="0.25">
      <c r="A74" s="22" t="s">
        <v>141</v>
      </c>
      <c r="B74" s="14" t="s">
        <v>37</v>
      </c>
      <c r="C74" s="26"/>
      <c r="D74" s="29">
        <v>1</v>
      </c>
      <c r="E74" s="29">
        <v>4</v>
      </c>
      <c r="F74" s="29">
        <v>3</v>
      </c>
      <c r="G74" s="29">
        <v>3</v>
      </c>
      <c r="H74" s="26">
        <v>3</v>
      </c>
      <c r="I74" s="26">
        <v>3</v>
      </c>
      <c r="J74" s="26">
        <v>3</v>
      </c>
      <c r="K74" s="26">
        <v>4</v>
      </c>
      <c r="L74" s="26">
        <v>4</v>
      </c>
      <c r="M74" s="26">
        <v>4</v>
      </c>
      <c r="N74" s="26">
        <v>4</v>
      </c>
      <c r="O74" s="41">
        <v>5</v>
      </c>
      <c r="P74" s="43">
        <v>7</v>
      </c>
      <c r="Q74" s="45">
        <v>7</v>
      </c>
      <c r="R74" s="48">
        <v>7</v>
      </c>
      <c r="S74" s="51">
        <v>7</v>
      </c>
      <c r="T74" s="26">
        <v>7</v>
      </c>
      <c r="U74" s="54">
        <v>8</v>
      </c>
      <c r="V74" s="56">
        <v>10</v>
      </c>
      <c r="W74" s="58">
        <v>10</v>
      </c>
      <c r="X74" s="60">
        <v>10</v>
      </c>
      <c r="Y74" s="62">
        <v>10</v>
      </c>
      <c r="Z74" s="64">
        <v>10</v>
      </c>
      <c r="AA74" s="66">
        <v>10</v>
      </c>
      <c r="AB74" s="68">
        <v>10</v>
      </c>
      <c r="AC74" s="70">
        <v>11</v>
      </c>
      <c r="AD74" s="72">
        <v>11</v>
      </c>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row>
    <row r="75" spans="1:681" s="15" customFormat="1" ht="15" x14ac:dyDescent="0.25">
      <c r="A75" s="22" t="s">
        <v>144</v>
      </c>
      <c r="B75" s="14" t="s">
        <v>38</v>
      </c>
      <c r="C75" s="26"/>
      <c r="D75" s="29">
        <v>0</v>
      </c>
      <c r="E75" s="29">
        <v>0</v>
      </c>
      <c r="F75" s="29">
        <v>0</v>
      </c>
      <c r="G75" s="29">
        <v>0</v>
      </c>
      <c r="H75" s="26">
        <v>0</v>
      </c>
      <c r="I75" s="26">
        <v>0</v>
      </c>
      <c r="J75" s="26">
        <v>0</v>
      </c>
      <c r="K75" s="26">
        <v>0</v>
      </c>
      <c r="L75" s="26">
        <v>0</v>
      </c>
      <c r="M75" s="26">
        <v>0</v>
      </c>
      <c r="N75" s="26">
        <v>0</v>
      </c>
      <c r="O75" s="41">
        <v>0</v>
      </c>
      <c r="P75" s="43">
        <v>0</v>
      </c>
      <c r="Q75" s="45">
        <v>0</v>
      </c>
      <c r="R75" s="48">
        <v>0</v>
      </c>
      <c r="S75" s="51">
        <v>0</v>
      </c>
      <c r="T75" s="26">
        <v>0</v>
      </c>
      <c r="U75" s="54">
        <v>0</v>
      </c>
      <c r="V75" s="56">
        <v>0</v>
      </c>
      <c r="W75" s="58">
        <v>0</v>
      </c>
      <c r="X75" s="60">
        <v>0</v>
      </c>
      <c r="Y75" s="62">
        <v>0</v>
      </c>
      <c r="Z75" s="64">
        <v>0</v>
      </c>
      <c r="AA75" s="66">
        <v>0</v>
      </c>
      <c r="AB75" s="68">
        <v>0</v>
      </c>
      <c r="AC75" s="70">
        <v>0</v>
      </c>
      <c r="AD75" s="72">
        <v>1</v>
      </c>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row>
    <row r="76" spans="1:681" s="15" customFormat="1" ht="15" x14ac:dyDescent="0.25">
      <c r="A76" s="22" t="s">
        <v>139</v>
      </c>
      <c r="B76" s="14" t="s">
        <v>39</v>
      </c>
      <c r="C76" s="26"/>
      <c r="D76" s="29">
        <v>0</v>
      </c>
      <c r="E76" s="29">
        <v>0</v>
      </c>
      <c r="F76" s="29">
        <v>0</v>
      </c>
      <c r="G76" s="29">
        <v>0</v>
      </c>
      <c r="H76" s="26">
        <v>0</v>
      </c>
      <c r="I76" s="26">
        <v>0</v>
      </c>
      <c r="J76" s="26">
        <v>0</v>
      </c>
      <c r="K76" s="26">
        <v>0</v>
      </c>
      <c r="L76" s="26">
        <v>0</v>
      </c>
      <c r="M76" s="26">
        <v>0</v>
      </c>
      <c r="N76" s="26">
        <v>0</v>
      </c>
      <c r="O76" s="41">
        <v>0</v>
      </c>
      <c r="P76" s="43">
        <v>0</v>
      </c>
      <c r="Q76" s="45">
        <v>0</v>
      </c>
      <c r="R76" s="48">
        <v>0</v>
      </c>
      <c r="S76" s="51">
        <v>0</v>
      </c>
      <c r="T76" s="26">
        <v>0</v>
      </c>
      <c r="U76" s="54">
        <v>0</v>
      </c>
      <c r="V76" s="56">
        <v>0</v>
      </c>
      <c r="W76" s="58">
        <v>0</v>
      </c>
      <c r="X76" s="60">
        <v>0</v>
      </c>
      <c r="Y76" s="62">
        <v>0</v>
      </c>
      <c r="Z76" s="64">
        <v>0</v>
      </c>
      <c r="AA76" s="66">
        <v>0</v>
      </c>
      <c r="AB76" s="68">
        <v>0</v>
      </c>
      <c r="AC76" s="70">
        <v>0</v>
      </c>
      <c r="AD76" s="72">
        <v>0</v>
      </c>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row>
    <row r="77" spans="1:681" s="15" customFormat="1" ht="15" x14ac:dyDescent="0.25">
      <c r="A77" s="22" t="s">
        <v>144</v>
      </c>
      <c r="B77" s="14" t="s">
        <v>40</v>
      </c>
      <c r="C77" s="26"/>
      <c r="D77" s="29">
        <v>1</v>
      </c>
      <c r="E77" s="29">
        <v>2</v>
      </c>
      <c r="F77" s="29">
        <v>3</v>
      </c>
      <c r="G77" s="29">
        <v>3</v>
      </c>
      <c r="H77" s="26">
        <v>3</v>
      </c>
      <c r="I77" s="26">
        <v>2</v>
      </c>
      <c r="J77" s="26">
        <v>2</v>
      </c>
      <c r="K77" s="26">
        <v>2</v>
      </c>
      <c r="L77" s="26">
        <v>2</v>
      </c>
      <c r="M77" s="26">
        <v>2</v>
      </c>
      <c r="N77" s="26">
        <v>2</v>
      </c>
      <c r="O77" s="41">
        <v>2</v>
      </c>
      <c r="P77" s="43">
        <v>2</v>
      </c>
      <c r="Q77" s="45">
        <v>3</v>
      </c>
      <c r="R77" s="48">
        <v>3</v>
      </c>
      <c r="S77" s="51">
        <v>3</v>
      </c>
      <c r="T77" s="26">
        <v>3</v>
      </c>
      <c r="U77" s="54">
        <v>3</v>
      </c>
      <c r="V77" s="56">
        <v>3</v>
      </c>
      <c r="W77" s="58">
        <v>4</v>
      </c>
      <c r="X77" s="60">
        <v>4</v>
      </c>
      <c r="Y77" s="62">
        <v>4</v>
      </c>
      <c r="Z77" s="64">
        <v>4</v>
      </c>
      <c r="AA77" s="66">
        <v>4</v>
      </c>
      <c r="AB77" s="68">
        <v>4</v>
      </c>
      <c r="AC77" s="70">
        <v>4</v>
      </c>
      <c r="AD77" s="72">
        <v>4</v>
      </c>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row>
    <row r="78" spans="1:681" s="15" customFormat="1" ht="15" x14ac:dyDescent="0.25">
      <c r="A78" s="22" t="s">
        <v>140</v>
      </c>
      <c r="B78" s="14" t="s">
        <v>41</v>
      </c>
      <c r="C78" s="26"/>
      <c r="D78" s="29">
        <v>1</v>
      </c>
      <c r="E78" s="29">
        <v>1</v>
      </c>
      <c r="F78" s="29">
        <v>1</v>
      </c>
      <c r="G78" s="29">
        <v>1</v>
      </c>
      <c r="H78" s="26">
        <v>1</v>
      </c>
      <c r="I78" s="26">
        <v>1</v>
      </c>
      <c r="J78" s="26">
        <v>1</v>
      </c>
      <c r="K78" s="26">
        <v>1</v>
      </c>
      <c r="L78" s="26">
        <v>1</v>
      </c>
      <c r="M78" s="26">
        <v>1</v>
      </c>
      <c r="N78" s="26">
        <v>1</v>
      </c>
      <c r="O78" s="41">
        <v>1</v>
      </c>
      <c r="P78" s="43">
        <v>1</v>
      </c>
      <c r="Q78" s="45">
        <v>1</v>
      </c>
      <c r="R78" s="48">
        <v>1</v>
      </c>
      <c r="S78" s="51">
        <v>1</v>
      </c>
      <c r="T78" s="26">
        <v>1</v>
      </c>
      <c r="U78" s="54">
        <v>1</v>
      </c>
      <c r="V78" s="56">
        <v>1</v>
      </c>
      <c r="W78" s="58">
        <v>1</v>
      </c>
      <c r="X78" s="60">
        <v>1</v>
      </c>
      <c r="Y78" s="62">
        <v>1</v>
      </c>
      <c r="Z78" s="64">
        <v>1</v>
      </c>
      <c r="AA78" s="66">
        <v>1</v>
      </c>
      <c r="AB78" s="68">
        <v>1</v>
      </c>
      <c r="AC78" s="70">
        <v>1</v>
      </c>
      <c r="AD78" s="72">
        <v>1</v>
      </c>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row>
    <row r="79" spans="1:681" s="15" customFormat="1" ht="15" x14ac:dyDescent="0.25">
      <c r="A79" s="22" t="s">
        <v>141</v>
      </c>
      <c r="B79" s="14" t="s">
        <v>42</v>
      </c>
      <c r="C79" s="26"/>
      <c r="D79" s="29">
        <v>0</v>
      </c>
      <c r="E79" s="29">
        <v>7</v>
      </c>
      <c r="F79" s="29">
        <v>6</v>
      </c>
      <c r="G79" s="29">
        <v>6</v>
      </c>
      <c r="H79" s="26">
        <v>6</v>
      </c>
      <c r="I79" s="26">
        <v>6</v>
      </c>
      <c r="J79" s="26">
        <v>6</v>
      </c>
      <c r="K79" s="26">
        <v>7</v>
      </c>
      <c r="L79" s="26">
        <v>7</v>
      </c>
      <c r="M79" s="26">
        <v>7</v>
      </c>
      <c r="N79" s="26">
        <v>8</v>
      </c>
      <c r="O79" s="41">
        <v>8</v>
      </c>
      <c r="P79" s="43">
        <v>9</v>
      </c>
      <c r="Q79" s="45">
        <v>9</v>
      </c>
      <c r="R79" s="48">
        <v>9</v>
      </c>
      <c r="S79" s="51">
        <v>11</v>
      </c>
      <c r="T79" s="26">
        <v>13</v>
      </c>
      <c r="U79" s="54">
        <v>13</v>
      </c>
      <c r="V79" s="56">
        <v>14</v>
      </c>
      <c r="W79" s="58">
        <v>15</v>
      </c>
      <c r="X79" s="60">
        <v>16</v>
      </c>
      <c r="Y79" s="62">
        <v>17</v>
      </c>
      <c r="Z79" s="64">
        <v>17</v>
      </c>
      <c r="AA79" s="66">
        <v>17</v>
      </c>
      <c r="AB79" s="68">
        <v>17</v>
      </c>
      <c r="AC79" s="70">
        <v>18</v>
      </c>
      <c r="AD79" s="72">
        <v>18</v>
      </c>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row>
    <row r="80" spans="1:681" s="15" customFormat="1" ht="15" x14ac:dyDescent="0.25">
      <c r="A80" s="22" t="s">
        <v>139</v>
      </c>
      <c r="B80" s="14" t="s">
        <v>43</v>
      </c>
      <c r="C80" s="26"/>
      <c r="D80" s="29">
        <v>0</v>
      </c>
      <c r="E80" s="29">
        <v>1</v>
      </c>
      <c r="F80" s="29">
        <v>1</v>
      </c>
      <c r="G80" s="29">
        <v>1</v>
      </c>
      <c r="H80" s="26">
        <v>1</v>
      </c>
      <c r="I80" s="26">
        <v>1</v>
      </c>
      <c r="J80" s="26">
        <v>1</v>
      </c>
      <c r="K80" s="26">
        <v>1</v>
      </c>
      <c r="L80" s="26">
        <v>1</v>
      </c>
      <c r="M80" s="26">
        <v>1</v>
      </c>
      <c r="N80" s="26">
        <v>1</v>
      </c>
      <c r="O80" s="41">
        <v>1</v>
      </c>
      <c r="P80" s="43">
        <v>1</v>
      </c>
      <c r="Q80" s="45">
        <v>1</v>
      </c>
      <c r="R80" s="48">
        <v>1</v>
      </c>
      <c r="S80" s="51">
        <v>1</v>
      </c>
      <c r="T80" s="26">
        <v>1</v>
      </c>
      <c r="U80" s="54">
        <v>1</v>
      </c>
      <c r="V80" s="56">
        <v>1</v>
      </c>
      <c r="W80" s="58">
        <v>1</v>
      </c>
      <c r="X80" s="60">
        <v>1</v>
      </c>
      <c r="Y80" s="62">
        <v>1</v>
      </c>
      <c r="Z80" s="64">
        <v>1</v>
      </c>
      <c r="AA80" s="66">
        <v>2</v>
      </c>
      <c r="AB80" s="68">
        <v>2</v>
      </c>
      <c r="AC80" s="70">
        <v>2</v>
      </c>
      <c r="AD80" s="72">
        <v>2</v>
      </c>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row>
    <row r="81" spans="1:681" s="15" customFormat="1" ht="15" x14ac:dyDescent="0.25">
      <c r="A81" s="22" t="s">
        <v>142</v>
      </c>
      <c r="B81" s="14" t="s">
        <v>44</v>
      </c>
      <c r="C81" s="26"/>
      <c r="D81" s="29">
        <v>0</v>
      </c>
      <c r="E81" s="29">
        <v>3</v>
      </c>
      <c r="F81" s="29">
        <v>2</v>
      </c>
      <c r="G81" s="29">
        <v>2</v>
      </c>
      <c r="H81" s="26">
        <v>2</v>
      </c>
      <c r="I81" s="26">
        <v>3</v>
      </c>
      <c r="J81" s="26">
        <v>3</v>
      </c>
      <c r="K81" s="26">
        <v>3</v>
      </c>
      <c r="L81" s="26">
        <v>3</v>
      </c>
      <c r="M81" s="26">
        <v>3</v>
      </c>
      <c r="N81" s="26">
        <v>3</v>
      </c>
      <c r="O81" s="41">
        <v>3</v>
      </c>
      <c r="P81" s="43">
        <v>3</v>
      </c>
      <c r="Q81" s="45">
        <v>3</v>
      </c>
      <c r="R81" s="48">
        <v>3</v>
      </c>
      <c r="S81" s="51">
        <v>3</v>
      </c>
      <c r="T81" s="26">
        <v>3</v>
      </c>
      <c r="U81" s="54">
        <v>3</v>
      </c>
      <c r="V81" s="56">
        <v>3</v>
      </c>
      <c r="W81" s="58">
        <v>3</v>
      </c>
      <c r="X81" s="60">
        <v>3</v>
      </c>
      <c r="Y81" s="62">
        <v>6</v>
      </c>
      <c r="Z81" s="64">
        <v>9</v>
      </c>
      <c r="AA81" s="66">
        <v>9</v>
      </c>
      <c r="AB81" s="68">
        <v>9</v>
      </c>
      <c r="AC81" s="70">
        <v>9</v>
      </c>
      <c r="AD81" s="72">
        <v>9</v>
      </c>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row>
    <row r="82" spans="1:681" s="15" customFormat="1" ht="15" x14ac:dyDescent="0.25">
      <c r="A82" s="22" t="s">
        <v>142</v>
      </c>
      <c r="B82" s="14" t="s">
        <v>45</v>
      </c>
      <c r="C82" s="26"/>
      <c r="D82" s="29">
        <v>0</v>
      </c>
      <c r="E82" s="29">
        <v>1</v>
      </c>
      <c r="F82" s="29">
        <v>1</v>
      </c>
      <c r="G82" s="29">
        <v>1</v>
      </c>
      <c r="H82" s="26">
        <v>1</v>
      </c>
      <c r="I82" s="26">
        <v>1</v>
      </c>
      <c r="J82" s="26">
        <v>1</v>
      </c>
      <c r="K82" s="26">
        <v>1</v>
      </c>
      <c r="L82" s="26">
        <v>1</v>
      </c>
      <c r="M82" s="26">
        <v>2</v>
      </c>
      <c r="N82" s="26">
        <v>2</v>
      </c>
      <c r="O82" s="41">
        <v>2</v>
      </c>
      <c r="P82" s="43">
        <v>2</v>
      </c>
      <c r="Q82" s="45">
        <v>2</v>
      </c>
      <c r="R82" s="48">
        <v>2</v>
      </c>
      <c r="S82" s="51">
        <v>3</v>
      </c>
      <c r="T82" s="26">
        <v>2</v>
      </c>
      <c r="U82" s="54">
        <v>4</v>
      </c>
      <c r="V82" s="56">
        <v>4</v>
      </c>
      <c r="W82" s="58">
        <v>4</v>
      </c>
      <c r="X82" s="60">
        <v>4</v>
      </c>
      <c r="Y82" s="62">
        <v>4</v>
      </c>
      <c r="Z82" s="64">
        <v>4</v>
      </c>
      <c r="AA82" s="66">
        <v>4</v>
      </c>
      <c r="AB82" s="68">
        <v>4</v>
      </c>
      <c r="AC82" s="70">
        <v>4</v>
      </c>
      <c r="AD82" s="72">
        <v>5</v>
      </c>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row>
    <row r="83" spans="1:681" s="15" customFormat="1" ht="15" x14ac:dyDescent="0.25">
      <c r="A83" s="22" t="s">
        <v>142</v>
      </c>
      <c r="B83" s="14" t="s">
        <v>46</v>
      </c>
      <c r="C83" s="26"/>
      <c r="D83" s="29">
        <v>0</v>
      </c>
      <c r="E83" s="29">
        <v>3</v>
      </c>
      <c r="F83" s="29">
        <v>0</v>
      </c>
      <c r="G83" s="29">
        <v>1</v>
      </c>
      <c r="H83" s="26">
        <v>1</v>
      </c>
      <c r="I83" s="26">
        <v>1</v>
      </c>
      <c r="J83" s="26">
        <v>1</v>
      </c>
      <c r="K83" s="26">
        <v>2</v>
      </c>
      <c r="L83" s="26">
        <v>3</v>
      </c>
      <c r="M83" s="26">
        <v>3</v>
      </c>
      <c r="N83" s="26">
        <v>3</v>
      </c>
      <c r="O83" s="41">
        <v>4</v>
      </c>
      <c r="P83" s="43">
        <v>4</v>
      </c>
      <c r="Q83" s="45">
        <v>4</v>
      </c>
      <c r="R83" s="48">
        <v>6</v>
      </c>
      <c r="S83" s="51">
        <v>6</v>
      </c>
      <c r="T83" s="26">
        <v>6</v>
      </c>
      <c r="U83" s="54">
        <v>6</v>
      </c>
      <c r="V83" s="56">
        <v>6</v>
      </c>
      <c r="W83" s="58">
        <v>8</v>
      </c>
      <c r="X83" s="60">
        <v>8</v>
      </c>
      <c r="Y83" s="62">
        <v>8</v>
      </c>
      <c r="Z83" s="64">
        <v>8</v>
      </c>
      <c r="AA83" s="66">
        <v>8</v>
      </c>
      <c r="AB83" s="68">
        <v>8</v>
      </c>
      <c r="AC83" s="70">
        <v>8</v>
      </c>
      <c r="AD83" s="72">
        <v>8</v>
      </c>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row>
    <row r="84" spans="1:681" s="15" customFormat="1" ht="15" x14ac:dyDescent="0.25">
      <c r="A84" s="22" t="s">
        <v>144</v>
      </c>
      <c r="B84" s="14" t="s">
        <v>47</v>
      </c>
      <c r="C84" s="26"/>
      <c r="D84" s="29">
        <v>0</v>
      </c>
      <c r="E84" s="29">
        <v>0</v>
      </c>
      <c r="F84" s="29">
        <v>0</v>
      </c>
      <c r="G84" s="29">
        <v>0</v>
      </c>
      <c r="H84" s="26">
        <v>0</v>
      </c>
      <c r="I84" s="26">
        <v>0</v>
      </c>
      <c r="J84" s="26">
        <v>0</v>
      </c>
      <c r="K84" s="26">
        <v>0</v>
      </c>
      <c r="L84" s="26">
        <v>0</v>
      </c>
      <c r="M84" s="26">
        <v>0</v>
      </c>
      <c r="N84" s="26">
        <v>0</v>
      </c>
      <c r="O84" s="41">
        <v>0</v>
      </c>
      <c r="P84" s="43">
        <v>0</v>
      </c>
      <c r="Q84" s="45">
        <v>0</v>
      </c>
      <c r="R84" s="48">
        <v>0</v>
      </c>
      <c r="S84" s="51">
        <v>0</v>
      </c>
      <c r="T84" s="26">
        <v>0</v>
      </c>
      <c r="U84" s="54">
        <v>0</v>
      </c>
      <c r="V84" s="56">
        <v>0</v>
      </c>
      <c r="W84" s="58">
        <v>0</v>
      </c>
      <c r="X84" s="60">
        <v>0</v>
      </c>
      <c r="Y84" s="62">
        <v>0</v>
      </c>
      <c r="Z84" s="64">
        <v>0</v>
      </c>
      <c r="AA84" s="66">
        <v>0</v>
      </c>
      <c r="AB84" s="68">
        <v>0</v>
      </c>
      <c r="AC84" s="70">
        <v>0</v>
      </c>
      <c r="AD84" s="72">
        <v>0</v>
      </c>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row>
    <row r="85" spans="1:681" s="15" customFormat="1" ht="15" x14ac:dyDescent="0.25">
      <c r="A85" s="22" t="s">
        <v>144</v>
      </c>
      <c r="B85" s="14" t="s">
        <v>48</v>
      </c>
      <c r="C85" s="26"/>
      <c r="D85" s="29">
        <v>0</v>
      </c>
      <c r="E85" s="29">
        <v>3</v>
      </c>
      <c r="F85" s="29">
        <v>2</v>
      </c>
      <c r="G85" s="29">
        <v>2</v>
      </c>
      <c r="H85" s="26">
        <v>2</v>
      </c>
      <c r="I85" s="26">
        <v>3</v>
      </c>
      <c r="J85" s="26">
        <v>3</v>
      </c>
      <c r="K85" s="26">
        <v>3</v>
      </c>
      <c r="L85" s="26">
        <v>3</v>
      </c>
      <c r="M85" s="26">
        <v>3</v>
      </c>
      <c r="N85" s="26">
        <v>3</v>
      </c>
      <c r="O85" s="41">
        <v>3</v>
      </c>
      <c r="P85" s="43">
        <v>3</v>
      </c>
      <c r="Q85" s="45">
        <v>3</v>
      </c>
      <c r="R85" s="48">
        <v>3</v>
      </c>
      <c r="S85" s="51">
        <v>3</v>
      </c>
      <c r="T85" s="26">
        <v>4</v>
      </c>
      <c r="U85" s="54">
        <v>4</v>
      </c>
      <c r="V85" s="56">
        <v>4</v>
      </c>
      <c r="W85" s="58">
        <v>4</v>
      </c>
      <c r="X85" s="60">
        <v>4</v>
      </c>
      <c r="Y85" s="62">
        <v>4</v>
      </c>
      <c r="Z85" s="64">
        <v>4</v>
      </c>
      <c r="AA85" s="66">
        <v>4</v>
      </c>
      <c r="AB85" s="68">
        <v>4</v>
      </c>
      <c r="AC85" s="70">
        <v>4</v>
      </c>
      <c r="AD85" s="72">
        <v>4</v>
      </c>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row>
    <row r="86" spans="1:681" s="15" customFormat="1" ht="15" x14ac:dyDescent="0.25">
      <c r="A86" s="22" t="s">
        <v>139</v>
      </c>
      <c r="B86" s="14" t="s">
        <v>49</v>
      </c>
      <c r="C86" s="26"/>
      <c r="D86" s="29">
        <v>0</v>
      </c>
      <c r="E86" s="29">
        <v>2</v>
      </c>
      <c r="F86" s="29">
        <v>1</v>
      </c>
      <c r="G86" s="29">
        <v>1</v>
      </c>
      <c r="H86" s="26">
        <v>2</v>
      </c>
      <c r="I86" s="26">
        <v>2</v>
      </c>
      <c r="J86" s="26">
        <v>2</v>
      </c>
      <c r="K86" s="26">
        <v>2</v>
      </c>
      <c r="L86" s="26">
        <v>2</v>
      </c>
      <c r="M86" s="26">
        <v>2</v>
      </c>
      <c r="N86" s="26">
        <v>2</v>
      </c>
      <c r="O86" s="41">
        <v>2</v>
      </c>
      <c r="P86" s="43">
        <v>2</v>
      </c>
      <c r="Q86" s="45">
        <v>2</v>
      </c>
      <c r="R86" s="48">
        <v>2</v>
      </c>
      <c r="S86" s="51">
        <v>2</v>
      </c>
      <c r="T86" s="26">
        <v>2</v>
      </c>
      <c r="U86" s="54">
        <v>2</v>
      </c>
      <c r="V86" s="56">
        <v>2</v>
      </c>
      <c r="W86" s="58">
        <v>2</v>
      </c>
      <c r="X86" s="60">
        <v>2</v>
      </c>
      <c r="Y86" s="62">
        <v>2</v>
      </c>
      <c r="Z86" s="64">
        <v>2</v>
      </c>
      <c r="AA86" s="66">
        <v>2</v>
      </c>
      <c r="AB86" s="68">
        <v>2</v>
      </c>
      <c r="AC86" s="70">
        <v>2</v>
      </c>
      <c r="AD86" s="72">
        <v>2</v>
      </c>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row>
    <row r="87" spans="1:681" s="15" customFormat="1" ht="15" x14ac:dyDescent="0.25">
      <c r="A87" s="22" t="s">
        <v>139</v>
      </c>
      <c r="B87" s="14" t="s">
        <v>50</v>
      </c>
      <c r="C87" s="26"/>
      <c r="D87" s="29">
        <v>0</v>
      </c>
      <c r="E87" s="29">
        <v>0</v>
      </c>
      <c r="F87" s="29">
        <v>0</v>
      </c>
      <c r="G87" s="29">
        <v>0</v>
      </c>
      <c r="H87" s="26">
        <v>0</v>
      </c>
      <c r="I87" s="26">
        <v>0</v>
      </c>
      <c r="J87" s="26">
        <v>0</v>
      </c>
      <c r="K87" s="26">
        <v>0</v>
      </c>
      <c r="L87" s="26">
        <v>0</v>
      </c>
      <c r="M87" s="26">
        <v>0</v>
      </c>
      <c r="N87" s="26">
        <v>0</v>
      </c>
      <c r="O87" s="41">
        <v>0</v>
      </c>
      <c r="P87" s="43">
        <v>0</v>
      </c>
      <c r="Q87" s="45">
        <v>0</v>
      </c>
      <c r="R87" s="48">
        <v>0</v>
      </c>
      <c r="S87" s="51">
        <v>0</v>
      </c>
      <c r="T87" s="26">
        <v>0</v>
      </c>
      <c r="U87" s="54">
        <v>0</v>
      </c>
      <c r="V87" s="56">
        <v>3</v>
      </c>
      <c r="W87" s="58">
        <v>3</v>
      </c>
      <c r="X87" s="60">
        <v>3</v>
      </c>
      <c r="Y87" s="62">
        <v>3</v>
      </c>
      <c r="Z87" s="64">
        <v>3</v>
      </c>
      <c r="AA87" s="66">
        <v>2</v>
      </c>
      <c r="AB87" s="68">
        <v>2</v>
      </c>
      <c r="AC87" s="70">
        <v>2</v>
      </c>
      <c r="AD87" s="72">
        <v>2</v>
      </c>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row>
    <row r="88" spans="1:681" s="15" customFormat="1" ht="15" x14ac:dyDescent="0.25">
      <c r="A88" s="22" t="s">
        <v>142</v>
      </c>
      <c r="B88" s="14" t="s">
        <v>51</v>
      </c>
      <c r="C88" s="26"/>
      <c r="D88" s="29">
        <v>0</v>
      </c>
      <c r="E88" s="29">
        <v>1</v>
      </c>
      <c r="F88" s="29">
        <v>1</v>
      </c>
      <c r="G88" s="29">
        <v>1</v>
      </c>
      <c r="H88" s="26">
        <v>1</v>
      </c>
      <c r="I88" s="26">
        <v>1</v>
      </c>
      <c r="J88" s="26">
        <v>1</v>
      </c>
      <c r="K88" s="26">
        <v>1</v>
      </c>
      <c r="L88" s="26">
        <v>1</v>
      </c>
      <c r="M88" s="26">
        <v>1</v>
      </c>
      <c r="N88" s="26">
        <v>1</v>
      </c>
      <c r="O88" s="41">
        <v>2</v>
      </c>
      <c r="P88" s="43">
        <v>2</v>
      </c>
      <c r="Q88" s="45">
        <v>2</v>
      </c>
      <c r="R88" s="48">
        <v>2</v>
      </c>
      <c r="S88" s="51">
        <v>2</v>
      </c>
      <c r="T88" s="26">
        <v>2</v>
      </c>
      <c r="U88" s="54">
        <v>2</v>
      </c>
      <c r="V88" s="56">
        <v>2</v>
      </c>
      <c r="W88" s="58">
        <v>2</v>
      </c>
      <c r="X88" s="60">
        <v>3</v>
      </c>
      <c r="Y88" s="62">
        <v>2</v>
      </c>
      <c r="Z88" s="64">
        <v>2</v>
      </c>
      <c r="AA88" s="66">
        <v>2</v>
      </c>
      <c r="AB88" s="68">
        <v>2</v>
      </c>
      <c r="AC88" s="70">
        <v>2</v>
      </c>
      <c r="AD88" s="72">
        <v>3</v>
      </c>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row>
    <row r="89" spans="1:681" s="15" customFormat="1" ht="15" x14ac:dyDescent="0.25">
      <c r="A89" s="22" t="s">
        <v>145</v>
      </c>
      <c r="B89" s="14" t="s">
        <v>52</v>
      </c>
      <c r="C89" s="26"/>
      <c r="D89" s="29">
        <v>0</v>
      </c>
      <c r="E89" s="29">
        <v>2</v>
      </c>
      <c r="F89" s="29">
        <v>1</v>
      </c>
      <c r="G89" s="29">
        <v>2</v>
      </c>
      <c r="H89" s="26">
        <v>2</v>
      </c>
      <c r="I89" s="26">
        <v>2</v>
      </c>
      <c r="J89" s="26">
        <v>2</v>
      </c>
      <c r="K89" s="26">
        <v>2</v>
      </c>
      <c r="L89" s="26">
        <v>2</v>
      </c>
      <c r="M89" s="26">
        <v>2</v>
      </c>
      <c r="N89" s="26">
        <v>2</v>
      </c>
      <c r="O89" s="41">
        <v>2</v>
      </c>
      <c r="P89" s="43">
        <v>2</v>
      </c>
      <c r="Q89" s="45">
        <v>2</v>
      </c>
      <c r="R89" s="48">
        <v>2</v>
      </c>
      <c r="S89" s="51">
        <v>2</v>
      </c>
      <c r="T89" s="26">
        <v>4</v>
      </c>
      <c r="U89" s="54">
        <v>4</v>
      </c>
      <c r="V89" s="56">
        <v>4</v>
      </c>
      <c r="W89" s="58">
        <v>5</v>
      </c>
      <c r="X89" s="60">
        <v>5</v>
      </c>
      <c r="Y89" s="62">
        <v>5</v>
      </c>
      <c r="Z89" s="64">
        <v>6</v>
      </c>
      <c r="AA89" s="66">
        <v>6</v>
      </c>
      <c r="AB89" s="68">
        <v>6</v>
      </c>
      <c r="AC89" s="70">
        <v>6</v>
      </c>
      <c r="AD89" s="72">
        <v>6</v>
      </c>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row>
    <row r="90" spans="1:681" s="15" customFormat="1" ht="15" x14ac:dyDescent="0.25">
      <c r="A90" s="22" t="s">
        <v>145</v>
      </c>
      <c r="B90" s="14" t="s">
        <v>53</v>
      </c>
      <c r="C90" s="26"/>
      <c r="D90" s="29">
        <v>0</v>
      </c>
      <c r="E90" s="29">
        <v>2</v>
      </c>
      <c r="F90" s="29">
        <v>0</v>
      </c>
      <c r="G90" s="29">
        <v>1</v>
      </c>
      <c r="H90" s="26">
        <v>1</v>
      </c>
      <c r="I90" s="26">
        <v>2</v>
      </c>
      <c r="J90" s="26">
        <v>2</v>
      </c>
      <c r="K90" s="26">
        <v>2</v>
      </c>
      <c r="L90" s="26">
        <v>2</v>
      </c>
      <c r="M90" s="26">
        <v>2</v>
      </c>
      <c r="N90" s="26">
        <v>3</v>
      </c>
      <c r="O90" s="41">
        <v>3</v>
      </c>
      <c r="P90" s="43">
        <v>5</v>
      </c>
      <c r="Q90" s="45">
        <v>6</v>
      </c>
      <c r="R90" s="48">
        <v>6</v>
      </c>
      <c r="S90" s="51">
        <v>6</v>
      </c>
      <c r="T90" s="26">
        <v>6</v>
      </c>
      <c r="U90" s="54">
        <v>6</v>
      </c>
      <c r="V90" s="56">
        <v>6</v>
      </c>
      <c r="W90" s="58">
        <v>6</v>
      </c>
      <c r="X90" s="60">
        <v>6</v>
      </c>
      <c r="Y90" s="62">
        <v>6</v>
      </c>
      <c r="Z90" s="64">
        <v>6</v>
      </c>
      <c r="AA90" s="66">
        <v>6</v>
      </c>
      <c r="AB90" s="68">
        <v>6</v>
      </c>
      <c r="AC90" s="70">
        <v>6</v>
      </c>
      <c r="AD90" s="72">
        <v>7</v>
      </c>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row>
    <row r="91" spans="1:681" s="15" customFormat="1" ht="15" x14ac:dyDescent="0.25">
      <c r="A91" s="22" t="s">
        <v>143</v>
      </c>
      <c r="B91" s="14" t="s">
        <v>54</v>
      </c>
      <c r="C91" s="26"/>
      <c r="D91" s="29">
        <v>0</v>
      </c>
      <c r="E91" s="29">
        <v>14</v>
      </c>
      <c r="F91" s="29">
        <v>9</v>
      </c>
      <c r="G91" s="29">
        <v>10</v>
      </c>
      <c r="H91" s="26">
        <v>11</v>
      </c>
      <c r="I91" s="26">
        <v>10</v>
      </c>
      <c r="J91" s="26">
        <v>10</v>
      </c>
      <c r="K91" s="26">
        <v>10</v>
      </c>
      <c r="L91" s="26">
        <v>14</v>
      </c>
      <c r="M91" s="26">
        <v>16</v>
      </c>
      <c r="N91" s="26">
        <v>16</v>
      </c>
      <c r="O91" s="41">
        <v>16</v>
      </c>
      <c r="P91" s="43">
        <v>17</v>
      </c>
      <c r="Q91" s="45">
        <v>17</v>
      </c>
      <c r="R91" s="48">
        <v>18</v>
      </c>
      <c r="S91" s="51">
        <v>18</v>
      </c>
      <c r="T91" s="26">
        <v>18</v>
      </c>
      <c r="U91" s="54">
        <v>20</v>
      </c>
      <c r="V91" s="56">
        <v>21</v>
      </c>
      <c r="W91" s="58">
        <v>22</v>
      </c>
      <c r="X91" s="60">
        <v>22</v>
      </c>
      <c r="Y91" s="62">
        <v>23</v>
      </c>
      <c r="Z91" s="64">
        <v>23</v>
      </c>
      <c r="AA91" s="66">
        <v>23</v>
      </c>
      <c r="AB91" s="68">
        <v>23</v>
      </c>
      <c r="AC91" s="70">
        <v>24</v>
      </c>
      <c r="AD91" s="72">
        <v>25</v>
      </c>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row>
    <row r="92" spans="1:681" s="15" customFormat="1" ht="15" x14ac:dyDescent="0.25">
      <c r="A92" s="22" t="s">
        <v>142</v>
      </c>
      <c r="B92" s="14" t="s">
        <v>55</v>
      </c>
      <c r="C92" s="26"/>
      <c r="D92" s="29">
        <v>0</v>
      </c>
      <c r="E92" s="29">
        <v>1</v>
      </c>
      <c r="F92" s="29">
        <v>1</v>
      </c>
      <c r="G92" s="29">
        <v>1</v>
      </c>
      <c r="H92" s="26">
        <v>1</v>
      </c>
      <c r="I92" s="26">
        <v>1</v>
      </c>
      <c r="J92" s="26">
        <v>1</v>
      </c>
      <c r="K92" s="26">
        <v>1</v>
      </c>
      <c r="L92" s="26">
        <v>1</v>
      </c>
      <c r="M92" s="26">
        <v>1</v>
      </c>
      <c r="N92" s="26">
        <v>1</v>
      </c>
      <c r="O92" s="41">
        <v>1</v>
      </c>
      <c r="P92" s="43">
        <v>1</v>
      </c>
      <c r="Q92" s="45">
        <v>1</v>
      </c>
      <c r="R92" s="48">
        <v>1</v>
      </c>
      <c r="S92" s="51">
        <v>1</v>
      </c>
      <c r="T92" s="26">
        <v>1</v>
      </c>
      <c r="U92" s="54">
        <v>1</v>
      </c>
      <c r="V92" s="56">
        <v>1</v>
      </c>
      <c r="W92" s="58">
        <v>1</v>
      </c>
      <c r="X92" s="60">
        <v>1</v>
      </c>
      <c r="Y92" s="62">
        <v>1</v>
      </c>
      <c r="Z92" s="64">
        <v>1</v>
      </c>
      <c r="AA92" s="66">
        <v>1</v>
      </c>
      <c r="AB92" s="68">
        <v>1</v>
      </c>
      <c r="AC92" s="70">
        <v>1</v>
      </c>
      <c r="AD92" s="72">
        <v>1</v>
      </c>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row>
    <row r="93" spans="1:681" s="15" customFormat="1" ht="15" x14ac:dyDescent="0.25">
      <c r="A93" s="22" t="s">
        <v>139</v>
      </c>
      <c r="B93" s="14" t="s">
        <v>56</v>
      </c>
      <c r="C93" s="26"/>
      <c r="D93" s="29">
        <v>0</v>
      </c>
      <c r="E93" s="29">
        <v>2</v>
      </c>
      <c r="F93" s="29">
        <v>0</v>
      </c>
      <c r="G93" s="29">
        <v>0</v>
      </c>
      <c r="H93" s="26">
        <v>0</v>
      </c>
      <c r="I93" s="26">
        <v>0</v>
      </c>
      <c r="J93" s="26">
        <v>0</v>
      </c>
      <c r="K93" s="26">
        <v>0</v>
      </c>
      <c r="L93" s="26">
        <v>2</v>
      </c>
      <c r="M93" s="26">
        <v>2</v>
      </c>
      <c r="N93" s="26">
        <v>2</v>
      </c>
      <c r="O93" s="41">
        <v>2</v>
      </c>
      <c r="P93" s="43">
        <v>2</v>
      </c>
      <c r="Q93" s="45">
        <v>2</v>
      </c>
      <c r="R93" s="48">
        <v>2</v>
      </c>
      <c r="S93" s="51">
        <v>2</v>
      </c>
      <c r="T93" s="26">
        <v>2</v>
      </c>
      <c r="U93" s="54">
        <v>2</v>
      </c>
      <c r="V93" s="56">
        <v>2</v>
      </c>
      <c r="W93" s="58">
        <v>3</v>
      </c>
      <c r="X93" s="60">
        <v>3</v>
      </c>
      <c r="Y93" s="62">
        <v>3</v>
      </c>
      <c r="Z93" s="64">
        <v>3</v>
      </c>
      <c r="AA93" s="66">
        <v>3</v>
      </c>
      <c r="AB93" s="68">
        <v>3</v>
      </c>
      <c r="AC93" s="70">
        <v>3</v>
      </c>
      <c r="AD93" s="72">
        <v>3</v>
      </c>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row>
    <row r="94" spans="1:681" s="15" customFormat="1" ht="15" x14ac:dyDescent="0.25">
      <c r="A94" s="22" t="s">
        <v>144</v>
      </c>
      <c r="B94" s="14" t="s">
        <v>57</v>
      </c>
      <c r="C94" s="26"/>
      <c r="D94" s="29">
        <v>0</v>
      </c>
      <c r="E94" s="29">
        <v>6</v>
      </c>
      <c r="F94" s="29">
        <v>1</v>
      </c>
      <c r="G94" s="29">
        <v>1</v>
      </c>
      <c r="H94" s="26">
        <v>2</v>
      </c>
      <c r="I94" s="26">
        <v>2</v>
      </c>
      <c r="J94" s="26">
        <v>3</v>
      </c>
      <c r="K94" s="26">
        <v>5</v>
      </c>
      <c r="L94" s="26">
        <v>6</v>
      </c>
      <c r="M94" s="26">
        <v>7</v>
      </c>
      <c r="N94" s="26">
        <v>9</v>
      </c>
      <c r="O94" s="41">
        <v>11</v>
      </c>
      <c r="P94" s="43">
        <v>12</v>
      </c>
      <c r="Q94" s="45">
        <v>13</v>
      </c>
      <c r="R94" s="48">
        <v>17</v>
      </c>
      <c r="S94" s="51">
        <v>18</v>
      </c>
      <c r="T94" s="26">
        <v>21</v>
      </c>
      <c r="U94" s="54">
        <v>21</v>
      </c>
      <c r="V94" s="56">
        <v>22</v>
      </c>
      <c r="W94" s="58">
        <v>22</v>
      </c>
      <c r="X94" s="60">
        <v>22</v>
      </c>
      <c r="Y94" s="62">
        <v>22</v>
      </c>
      <c r="Z94" s="64">
        <v>25</v>
      </c>
      <c r="AA94" s="66">
        <v>25</v>
      </c>
      <c r="AB94" s="68">
        <v>25</v>
      </c>
      <c r="AC94" s="70">
        <v>27</v>
      </c>
      <c r="AD94" s="72">
        <v>28</v>
      </c>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row>
    <row r="95" spans="1:681" s="15" customFormat="1" ht="15" x14ac:dyDescent="0.25">
      <c r="A95" s="22" t="s">
        <v>139</v>
      </c>
      <c r="B95" s="14" t="s">
        <v>58</v>
      </c>
      <c r="C95" s="26"/>
      <c r="D95" s="29">
        <v>0</v>
      </c>
      <c r="E95" s="29">
        <v>0</v>
      </c>
      <c r="F95" s="29">
        <v>0</v>
      </c>
      <c r="G95" s="29">
        <v>0</v>
      </c>
      <c r="H95" s="26">
        <v>0</v>
      </c>
      <c r="I95" s="26">
        <v>0</v>
      </c>
      <c r="J95" s="26">
        <v>0</v>
      </c>
      <c r="K95" s="26">
        <v>0</v>
      </c>
      <c r="L95" s="26">
        <v>0</v>
      </c>
      <c r="M95" s="26">
        <v>2</v>
      </c>
      <c r="N95" s="26">
        <v>2</v>
      </c>
      <c r="O95" s="41">
        <v>2</v>
      </c>
      <c r="P95" s="43">
        <v>2</v>
      </c>
      <c r="Q95" s="45">
        <v>2</v>
      </c>
      <c r="R95" s="48">
        <v>2</v>
      </c>
      <c r="S95" s="51">
        <v>3</v>
      </c>
      <c r="T95" s="26">
        <v>3</v>
      </c>
      <c r="U95" s="54">
        <v>3</v>
      </c>
      <c r="V95" s="56">
        <v>3</v>
      </c>
      <c r="W95" s="58">
        <v>3</v>
      </c>
      <c r="X95" s="60">
        <v>3</v>
      </c>
      <c r="Y95" s="62">
        <v>3</v>
      </c>
      <c r="Z95" s="64">
        <v>3</v>
      </c>
      <c r="AA95" s="66">
        <v>3</v>
      </c>
      <c r="AB95" s="68">
        <v>3</v>
      </c>
      <c r="AC95" s="70">
        <v>3</v>
      </c>
      <c r="AD95" s="72">
        <v>3</v>
      </c>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row>
    <row r="96" spans="1:681" s="15" customFormat="1" ht="15" x14ac:dyDescent="0.25">
      <c r="A96" s="22" t="s">
        <v>139</v>
      </c>
      <c r="B96" s="14" t="s">
        <v>59</v>
      </c>
      <c r="C96" s="26"/>
      <c r="D96" s="29">
        <v>0</v>
      </c>
      <c r="E96" s="29">
        <v>0</v>
      </c>
      <c r="F96" s="29">
        <v>0</v>
      </c>
      <c r="G96" s="29">
        <v>0</v>
      </c>
      <c r="H96" s="26">
        <v>0</v>
      </c>
      <c r="I96" s="26">
        <v>0</v>
      </c>
      <c r="J96" s="26">
        <v>0</v>
      </c>
      <c r="K96" s="26">
        <v>0</v>
      </c>
      <c r="L96" s="26">
        <v>0</v>
      </c>
      <c r="M96" s="26">
        <v>0</v>
      </c>
      <c r="N96" s="26">
        <v>0</v>
      </c>
      <c r="O96" s="41">
        <v>0</v>
      </c>
      <c r="P96" s="43">
        <v>0</v>
      </c>
      <c r="Q96" s="45">
        <v>1</v>
      </c>
      <c r="R96" s="48">
        <v>1</v>
      </c>
      <c r="S96" s="51">
        <v>1</v>
      </c>
      <c r="T96" s="26">
        <v>1</v>
      </c>
      <c r="U96" s="54">
        <v>1</v>
      </c>
      <c r="V96" s="56">
        <v>1</v>
      </c>
      <c r="W96" s="58">
        <v>1</v>
      </c>
      <c r="X96" s="60">
        <v>1</v>
      </c>
      <c r="Y96" s="62">
        <v>1</v>
      </c>
      <c r="Z96" s="64">
        <v>1</v>
      </c>
      <c r="AA96" s="66">
        <v>1</v>
      </c>
      <c r="AB96" s="68">
        <v>1</v>
      </c>
      <c r="AC96" s="70">
        <v>1</v>
      </c>
      <c r="AD96" s="72">
        <v>1</v>
      </c>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row>
    <row r="97" spans="1:681" s="15" customFormat="1" ht="15" x14ac:dyDescent="0.25">
      <c r="A97" s="22" t="s">
        <v>144</v>
      </c>
      <c r="B97" s="14" t="s">
        <v>60</v>
      </c>
      <c r="C97" s="26"/>
      <c r="D97" s="29">
        <v>0</v>
      </c>
      <c r="E97" s="29">
        <v>3</v>
      </c>
      <c r="F97" s="29">
        <v>2</v>
      </c>
      <c r="G97" s="29">
        <v>3</v>
      </c>
      <c r="H97" s="26">
        <v>3</v>
      </c>
      <c r="I97" s="26">
        <v>3</v>
      </c>
      <c r="J97" s="26">
        <v>3</v>
      </c>
      <c r="K97" s="26">
        <v>3</v>
      </c>
      <c r="L97" s="26">
        <v>3</v>
      </c>
      <c r="M97" s="26">
        <v>3</v>
      </c>
      <c r="N97" s="26">
        <v>3</v>
      </c>
      <c r="O97" s="41">
        <v>3</v>
      </c>
      <c r="P97" s="43">
        <v>3</v>
      </c>
      <c r="Q97" s="45">
        <v>3</v>
      </c>
      <c r="R97" s="48">
        <v>3</v>
      </c>
      <c r="S97" s="51">
        <v>3</v>
      </c>
      <c r="T97" s="26">
        <v>3</v>
      </c>
      <c r="U97" s="54">
        <v>4</v>
      </c>
      <c r="V97" s="56">
        <v>4</v>
      </c>
      <c r="W97" s="58">
        <v>4</v>
      </c>
      <c r="X97" s="60">
        <v>4</v>
      </c>
      <c r="Y97" s="62">
        <v>5</v>
      </c>
      <c r="Z97" s="64">
        <v>5</v>
      </c>
      <c r="AA97" s="66">
        <v>5</v>
      </c>
      <c r="AB97" s="68">
        <v>5</v>
      </c>
      <c r="AC97" s="70">
        <v>5</v>
      </c>
      <c r="AD97" s="72">
        <v>5</v>
      </c>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row>
    <row r="98" spans="1:681" s="15" customFormat="1" ht="15" x14ac:dyDescent="0.25">
      <c r="A98" s="22" t="s">
        <v>144</v>
      </c>
      <c r="B98" s="14" t="s">
        <v>61</v>
      </c>
      <c r="C98" s="26"/>
      <c r="D98" s="29">
        <v>0</v>
      </c>
      <c r="E98" s="29">
        <v>0</v>
      </c>
      <c r="F98" s="29">
        <v>0</v>
      </c>
      <c r="G98" s="29">
        <v>0</v>
      </c>
      <c r="H98" s="26">
        <v>0</v>
      </c>
      <c r="I98" s="26">
        <v>0</v>
      </c>
      <c r="J98" s="26">
        <v>0</v>
      </c>
      <c r="K98" s="26">
        <v>0</v>
      </c>
      <c r="L98" s="26">
        <v>0</v>
      </c>
      <c r="M98" s="26">
        <v>0</v>
      </c>
      <c r="N98" s="26">
        <v>0</v>
      </c>
      <c r="O98" s="41">
        <v>0</v>
      </c>
      <c r="P98" s="43">
        <v>0</v>
      </c>
      <c r="Q98" s="45">
        <v>0</v>
      </c>
      <c r="R98" s="48">
        <v>1</v>
      </c>
      <c r="S98" s="51">
        <v>1</v>
      </c>
      <c r="T98" s="26">
        <v>1</v>
      </c>
      <c r="U98" s="54">
        <v>1</v>
      </c>
      <c r="V98" s="56">
        <v>1</v>
      </c>
      <c r="W98" s="58">
        <v>1</v>
      </c>
      <c r="X98" s="60">
        <v>1</v>
      </c>
      <c r="Y98" s="62">
        <v>1</v>
      </c>
      <c r="Z98" s="64">
        <v>1</v>
      </c>
      <c r="AA98" s="66">
        <v>1</v>
      </c>
      <c r="AB98" s="68">
        <v>1</v>
      </c>
      <c r="AC98" s="70">
        <v>1</v>
      </c>
      <c r="AD98" s="72">
        <v>1</v>
      </c>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row>
    <row r="99" spans="1:681" s="15" customFormat="1" ht="15" x14ac:dyDescent="0.25">
      <c r="A99" s="22" t="s">
        <v>139</v>
      </c>
      <c r="B99" s="14" t="s">
        <v>62</v>
      </c>
      <c r="C99" s="26"/>
      <c r="D99" s="29">
        <v>0</v>
      </c>
      <c r="E99" s="29">
        <v>1</v>
      </c>
      <c r="F99" s="29">
        <v>1</v>
      </c>
      <c r="G99" s="29">
        <v>1</v>
      </c>
      <c r="H99" s="26">
        <v>1</v>
      </c>
      <c r="I99" s="26">
        <v>1</v>
      </c>
      <c r="J99" s="26">
        <v>1</v>
      </c>
      <c r="K99" s="26">
        <v>1</v>
      </c>
      <c r="L99" s="26">
        <v>1</v>
      </c>
      <c r="M99" s="26">
        <v>1</v>
      </c>
      <c r="N99" s="26">
        <v>1</v>
      </c>
      <c r="O99" s="41">
        <v>1</v>
      </c>
      <c r="P99" s="43">
        <v>1</v>
      </c>
      <c r="Q99" s="45">
        <v>1</v>
      </c>
      <c r="R99" s="48">
        <v>1</v>
      </c>
      <c r="S99" s="51">
        <v>1</v>
      </c>
      <c r="T99" s="26">
        <v>1</v>
      </c>
      <c r="U99" s="54">
        <v>1</v>
      </c>
      <c r="V99" s="56">
        <v>1</v>
      </c>
      <c r="W99" s="58">
        <v>1</v>
      </c>
      <c r="X99" s="60">
        <v>1</v>
      </c>
      <c r="Y99" s="62">
        <v>1</v>
      </c>
      <c r="Z99" s="64">
        <v>1</v>
      </c>
      <c r="AA99" s="66">
        <v>1</v>
      </c>
      <c r="AB99" s="68">
        <v>1</v>
      </c>
      <c r="AC99" s="70">
        <v>1</v>
      </c>
      <c r="AD99" s="72">
        <v>1</v>
      </c>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row>
    <row r="100" spans="1:681" s="15" customFormat="1" ht="15" x14ac:dyDescent="0.25">
      <c r="A100" s="22" t="s">
        <v>142</v>
      </c>
      <c r="B100" s="14" t="s">
        <v>63</v>
      </c>
      <c r="C100" s="26"/>
      <c r="D100" s="29">
        <v>0</v>
      </c>
      <c r="E100" s="29">
        <v>2</v>
      </c>
      <c r="F100" s="29">
        <v>1</v>
      </c>
      <c r="G100" s="29">
        <v>1</v>
      </c>
      <c r="H100" s="26">
        <v>1</v>
      </c>
      <c r="I100" s="26">
        <v>1</v>
      </c>
      <c r="J100" s="26">
        <v>1</v>
      </c>
      <c r="K100" s="26">
        <v>1</v>
      </c>
      <c r="L100" s="26">
        <v>2</v>
      </c>
      <c r="M100" s="26">
        <v>2</v>
      </c>
      <c r="N100" s="26">
        <v>2</v>
      </c>
      <c r="O100" s="41">
        <v>2</v>
      </c>
      <c r="P100" s="43">
        <v>2</v>
      </c>
      <c r="Q100" s="45">
        <v>3</v>
      </c>
      <c r="R100" s="48">
        <v>3</v>
      </c>
      <c r="S100" s="51">
        <v>3</v>
      </c>
      <c r="T100" s="26">
        <v>3</v>
      </c>
      <c r="U100" s="54">
        <v>3</v>
      </c>
      <c r="V100" s="56">
        <v>3</v>
      </c>
      <c r="W100" s="58">
        <v>3</v>
      </c>
      <c r="X100" s="60">
        <v>3</v>
      </c>
      <c r="Y100" s="62">
        <v>3</v>
      </c>
      <c r="Z100" s="64">
        <v>3</v>
      </c>
      <c r="AA100" s="66">
        <v>3</v>
      </c>
      <c r="AB100" s="68">
        <v>3</v>
      </c>
      <c r="AC100" s="70">
        <v>3</v>
      </c>
      <c r="AD100" s="72">
        <v>3</v>
      </c>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row>
    <row r="101" spans="1:681" s="15" customFormat="1" ht="15" x14ac:dyDescent="0.25">
      <c r="A101" s="22" t="s">
        <v>145</v>
      </c>
      <c r="B101" s="14" t="s">
        <v>64</v>
      </c>
      <c r="C101" s="26"/>
      <c r="D101" s="29">
        <v>0</v>
      </c>
      <c r="E101" s="29">
        <v>0</v>
      </c>
      <c r="F101" s="29">
        <v>0</v>
      </c>
      <c r="G101" s="29">
        <v>0</v>
      </c>
      <c r="H101" s="26">
        <v>0</v>
      </c>
      <c r="I101" s="26">
        <v>0</v>
      </c>
      <c r="J101" s="26">
        <v>0</v>
      </c>
      <c r="K101" s="26">
        <v>0</v>
      </c>
      <c r="L101" s="26">
        <v>0</v>
      </c>
      <c r="M101" s="26">
        <v>1</v>
      </c>
      <c r="N101" s="26">
        <v>1</v>
      </c>
      <c r="O101" s="41">
        <v>1</v>
      </c>
      <c r="P101" s="43">
        <v>1</v>
      </c>
      <c r="Q101" s="45">
        <v>1</v>
      </c>
      <c r="R101" s="48">
        <v>1</v>
      </c>
      <c r="S101" s="51">
        <v>1</v>
      </c>
      <c r="T101" s="26">
        <v>1</v>
      </c>
      <c r="U101" s="54">
        <v>1</v>
      </c>
      <c r="V101" s="56">
        <v>3</v>
      </c>
      <c r="W101" s="58">
        <v>3</v>
      </c>
      <c r="X101" s="60">
        <v>3</v>
      </c>
      <c r="Y101" s="62">
        <v>3</v>
      </c>
      <c r="Z101" s="64">
        <v>3</v>
      </c>
      <c r="AA101" s="66">
        <v>3</v>
      </c>
      <c r="AB101" s="68">
        <v>3</v>
      </c>
      <c r="AC101" s="70">
        <v>3</v>
      </c>
      <c r="AD101" s="72">
        <v>3</v>
      </c>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row>
    <row r="102" spans="1:681" s="15" customFormat="1" ht="15" x14ac:dyDescent="0.25">
      <c r="A102" s="22" t="s">
        <v>145</v>
      </c>
      <c r="B102" s="14" t="s">
        <v>65</v>
      </c>
      <c r="C102" s="26"/>
      <c r="D102" s="29">
        <v>0</v>
      </c>
      <c r="E102" s="29">
        <v>0</v>
      </c>
      <c r="F102" s="29">
        <v>0</v>
      </c>
      <c r="G102" s="29">
        <v>0</v>
      </c>
      <c r="H102" s="26">
        <v>0</v>
      </c>
      <c r="I102" s="26">
        <v>0</v>
      </c>
      <c r="J102" s="26">
        <v>0</v>
      </c>
      <c r="K102" s="26">
        <v>0</v>
      </c>
      <c r="L102" s="26">
        <v>0</v>
      </c>
      <c r="M102" s="26">
        <v>0</v>
      </c>
      <c r="N102" s="26">
        <v>0</v>
      </c>
      <c r="O102" s="41">
        <v>0</v>
      </c>
      <c r="P102" s="43">
        <v>0</v>
      </c>
      <c r="Q102" s="45">
        <v>0</v>
      </c>
      <c r="R102" s="48">
        <v>0</v>
      </c>
      <c r="S102" s="51">
        <v>0</v>
      </c>
      <c r="T102" s="26">
        <v>0</v>
      </c>
      <c r="U102" s="54">
        <v>0</v>
      </c>
      <c r="V102" s="56">
        <v>0</v>
      </c>
      <c r="W102" s="58">
        <v>0</v>
      </c>
      <c r="X102" s="60">
        <v>0</v>
      </c>
      <c r="Y102" s="62">
        <v>0</v>
      </c>
      <c r="Z102" s="64">
        <v>1</v>
      </c>
      <c r="AA102" s="66">
        <v>2</v>
      </c>
      <c r="AB102" s="68">
        <v>2</v>
      </c>
      <c r="AC102" s="70">
        <v>2</v>
      </c>
      <c r="AD102" s="72">
        <v>2</v>
      </c>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row>
    <row r="103" spans="1:681" s="15" customFormat="1" ht="15" x14ac:dyDescent="0.25">
      <c r="A103" s="22" t="s">
        <v>141</v>
      </c>
      <c r="B103" s="14" t="s">
        <v>66</v>
      </c>
      <c r="C103" s="26"/>
      <c r="D103" s="29">
        <v>0</v>
      </c>
      <c r="E103" s="29">
        <v>25</v>
      </c>
      <c r="F103" s="29">
        <v>18</v>
      </c>
      <c r="G103" s="29">
        <v>20</v>
      </c>
      <c r="H103" s="26">
        <v>20</v>
      </c>
      <c r="I103" s="26">
        <v>20</v>
      </c>
      <c r="J103" s="26">
        <v>22</v>
      </c>
      <c r="K103" s="26">
        <v>25</v>
      </c>
      <c r="L103" s="26">
        <v>25</v>
      </c>
      <c r="M103" s="26">
        <v>26</v>
      </c>
      <c r="N103" s="26">
        <v>32</v>
      </c>
      <c r="O103" s="41">
        <v>35</v>
      </c>
      <c r="P103" s="43">
        <v>37</v>
      </c>
      <c r="Q103" s="45">
        <v>37</v>
      </c>
      <c r="R103" s="48">
        <v>39</v>
      </c>
      <c r="S103" s="51">
        <v>42</v>
      </c>
      <c r="T103" s="26">
        <v>44</v>
      </c>
      <c r="U103" s="54">
        <v>44</v>
      </c>
      <c r="V103" s="56">
        <v>46</v>
      </c>
      <c r="W103" s="58">
        <v>49</v>
      </c>
      <c r="X103" s="60">
        <v>51</v>
      </c>
      <c r="Y103" s="62">
        <v>55</v>
      </c>
      <c r="Z103" s="64">
        <v>54</v>
      </c>
      <c r="AA103" s="66">
        <v>56</v>
      </c>
      <c r="AB103" s="68">
        <v>59</v>
      </c>
      <c r="AC103" s="70">
        <v>61</v>
      </c>
      <c r="AD103" s="72">
        <v>62</v>
      </c>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row>
    <row r="104" spans="1:681" s="15" customFormat="1" ht="15" x14ac:dyDescent="0.25">
      <c r="A104" s="22" t="s">
        <v>144</v>
      </c>
      <c r="B104" s="14" t="s">
        <v>67</v>
      </c>
      <c r="C104" s="26"/>
      <c r="D104" s="29">
        <v>1</v>
      </c>
      <c r="E104" s="29">
        <v>3</v>
      </c>
      <c r="F104" s="29">
        <v>3</v>
      </c>
      <c r="G104" s="29">
        <v>3</v>
      </c>
      <c r="H104" s="26">
        <v>3</v>
      </c>
      <c r="I104" s="26">
        <v>3</v>
      </c>
      <c r="J104" s="26">
        <v>3</v>
      </c>
      <c r="K104" s="26">
        <v>3</v>
      </c>
      <c r="L104" s="26">
        <v>3</v>
      </c>
      <c r="M104" s="26">
        <v>3</v>
      </c>
      <c r="N104" s="26">
        <v>5</v>
      </c>
      <c r="O104" s="41">
        <v>6</v>
      </c>
      <c r="P104" s="43">
        <v>6</v>
      </c>
      <c r="Q104" s="45">
        <v>6</v>
      </c>
      <c r="R104" s="48">
        <v>6</v>
      </c>
      <c r="S104" s="51">
        <v>6</v>
      </c>
      <c r="T104" s="26">
        <v>6</v>
      </c>
      <c r="U104" s="54">
        <v>7</v>
      </c>
      <c r="V104" s="56">
        <v>7</v>
      </c>
      <c r="W104" s="58">
        <v>8</v>
      </c>
      <c r="X104" s="60">
        <v>8</v>
      </c>
      <c r="Y104" s="62">
        <v>12</v>
      </c>
      <c r="Z104" s="64">
        <v>12</v>
      </c>
      <c r="AA104" s="66">
        <v>12</v>
      </c>
      <c r="AB104" s="68">
        <v>13</v>
      </c>
      <c r="AC104" s="70">
        <v>14</v>
      </c>
      <c r="AD104" s="72">
        <v>14</v>
      </c>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row>
    <row r="105" spans="1:681" s="15" customFormat="1" ht="15" x14ac:dyDescent="0.25">
      <c r="A105" s="22" t="s">
        <v>143</v>
      </c>
      <c r="B105" s="14" t="s">
        <v>68</v>
      </c>
      <c r="C105" s="26"/>
      <c r="D105" s="29">
        <v>1</v>
      </c>
      <c r="E105" s="29">
        <v>13</v>
      </c>
      <c r="F105" s="29">
        <v>7</v>
      </c>
      <c r="G105" s="29">
        <v>8</v>
      </c>
      <c r="H105" s="26">
        <v>8</v>
      </c>
      <c r="I105" s="26">
        <v>9</v>
      </c>
      <c r="J105" s="26">
        <v>11</v>
      </c>
      <c r="K105" s="26">
        <v>12</v>
      </c>
      <c r="L105" s="26">
        <v>13</v>
      </c>
      <c r="M105" s="26">
        <v>13</v>
      </c>
      <c r="N105" s="26">
        <v>13</v>
      </c>
      <c r="O105" s="41">
        <v>13</v>
      </c>
      <c r="P105" s="43">
        <v>14</v>
      </c>
      <c r="Q105" s="45">
        <v>15</v>
      </c>
      <c r="R105" s="48">
        <v>15</v>
      </c>
      <c r="S105" s="51">
        <v>17</v>
      </c>
      <c r="T105" s="26">
        <v>17</v>
      </c>
      <c r="U105" s="54">
        <v>18</v>
      </c>
      <c r="V105" s="56">
        <v>18</v>
      </c>
      <c r="W105" s="58">
        <v>19</v>
      </c>
      <c r="X105" s="60">
        <v>19</v>
      </c>
      <c r="Y105" s="62">
        <v>20</v>
      </c>
      <c r="Z105" s="64">
        <v>20</v>
      </c>
      <c r="AA105" s="66">
        <v>19</v>
      </c>
      <c r="AB105" s="68">
        <v>21</v>
      </c>
      <c r="AC105" s="70">
        <v>23</v>
      </c>
      <c r="AD105" s="72">
        <v>26</v>
      </c>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row>
    <row r="106" spans="1:681" s="15" customFormat="1" ht="15" x14ac:dyDescent="0.25">
      <c r="A106" s="22" t="s">
        <v>141</v>
      </c>
      <c r="B106" s="14" t="s">
        <v>69</v>
      </c>
      <c r="C106" s="26"/>
      <c r="D106" s="29">
        <v>0</v>
      </c>
      <c r="E106" s="29">
        <v>3</v>
      </c>
      <c r="F106" s="29">
        <v>2</v>
      </c>
      <c r="G106" s="29">
        <v>2</v>
      </c>
      <c r="H106" s="26">
        <v>2</v>
      </c>
      <c r="I106" s="26">
        <v>2</v>
      </c>
      <c r="J106" s="26">
        <v>2</v>
      </c>
      <c r="K106" s="26">
        <v>2</v>
      </c>
      <c r="L106" s="26">
        <v>3</v>
      </c>
      <c r="M106" s="26">
        <v>3</v>
      </c>
      <c r="N106" s="26">
        <v>3</v>
      </c>
      <c r="O106" s="41">
        <v>3</v>
      </c>
      <c r="P106" s="43">
        <v>3</v>
      </c>
      <c r="Q106" s="45">
        <v>3</v>
      </c>
      <c r="R106" s="48">
        <v>3</v>
      </c>
      <c r="S106" s="51">
        <v>4</v>
      </c>
      <c r="T106" s="26">
        <v>4</v>
      </c>
      <c r="U106" s="54">
        <v>4</v>
      </c>
      <c r="V106" s="56">
        <v>4</v>
      </c>
      <c r="W106" s="58">
        <v>4</v>
      </c>
      <c r="X106" s="60">
        <v>4</v>
      </c>
      <c r="Y106" s="62">
        <v>4</v>
      </c>
      <c r="Z106" s="64">
        <v>4</v>
      </c>
      <c r="AA106" s="66">
        <v>4</v>
      </c>
      <c r="AB106" s="68">
        <v>4</v>
      </c>
      <c r="AC106" s="70">
        <v>4</v>
      </c>
      <c r="AD106" s="72">
        <v>4</v>
      </c>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row>
    <row r="107" spans="1:681" s="15" customFormat="1" ht="15" x14ac:dyDescent="0.25">
      <c r="A107" s="22" t="s">
        <v>140</v>
      </c>
      <c r="B107" s="14" t="s">
        <v>70</v>
      </c>
      <c r="C107" s="26"/>
      <c r="D107" s="29">
        <v>0</v>
      </c>
      <c r="E107" s="29">
        <v>0</v>
      </c>
      <c r="F107" s="29">
        <v>0</v>
      </c>
      <c r="G107" s="29">
        <v>0</v>
      </c>
      <c r="H107" s="26">
        <v>0</v>
      </c>
      <c r="I107" s="26">
        <v>0</v>
      </c>
      <c r="J107" s="26">
        <v>0</v>
      </c>
      <c r="K107" s="26">
        <v>0</v>
      </c>
      <c r="L107" s="26">
        <v>0</v>
      </c>
      <c r="M107" s="26">
        <v>0</v>
      </c>
      <c r="N107" s="26">
        <v>0</v>
      </c>
      <c r="O107" s="41">
        <v>0</v>
      </c>
      <c r="P107" s="43">
        <v>0</v>
      </c>
      <c r="Q107" s="45">
        <v>0</v>
      </c>
      <c r="R107" s="48">
        <v>0</v>
      </c>
      <c r="S107" s="51">
        <v>0</v>
      </c>
      <c r="T107" s="26">
        <v>0</v>
      </c>
      <c r="U107" s="54">
        <v>1</v>
      </c>
      <c r="V107" s="56">
        <v>1</v>
      </c>
      <c r="W107" s="58">
        <v>1</v>
      </c>
      <c r="X107" s="60">
        <v>1</v>
      </c>
      <c r="Y107" s="62">
        <v>1</v>
      </c>
      <c r="Z107" s="64">
        <v>1</v>
      </c>
      <c r="AA107" s="66">
        <v>1</v>
      </c>
      <c r="AB107" s="68">
        <v>1</v>
      </c>
      <c r="AC107" s="70">
        <v>1</v>
      </c>
      <c r="AD107" s="72">
        <v>1</v>
      </c>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row>
    <row r="108" spans="1:681" s="15" customFormat="1" ht="15" x14ac:dyDescent="0.25">
      <c r="A108" s="22" t="s">
        <v>142</v>
      </c>
      <c r="B108" s="14" t="s">
        <v>71</v>
      </c>
      <c r="C108" s="26"/>
      <c r="D108" s="29">
        <v>0</v>
      </c>
      <c r="E108" s="29">
        <v>2</v>
      </c>
      <c r="F108" s="29">
        <v>1</v>
      </c>
      <c r="G108" s="29">
        <v>1</v>
      </c>
      <c r="H108" s="26">
        <v>1</v>
      </c>
      <c r="I108" s="26">
        <v>1</v>
      </c>
      <c r="J108" s="26">
        <v>1</v>
      </c>
      <c r="K108" s="26">
        <v>2</v>
      </c>
      <c r="L108" s="26">
        <v>2</v>
      </c>
      <c r="M108" s="26">
        <v>2</v>
      </c>
      <c r="N108" s="26">
        <v>2</v>
      </c>
      <c r="O108" s="41">
        <v>2</v>
      </c>
      <c r="P108" s="43">
        <v>2</v>
      </c>
      <c r="Q108" s="45">
        <v>2</v>
      </c>
      <c r="R108" s="48">
        <v>2</v>
      </c>
      <c r="S108" s="51">
        <v>2</v>
      </c>
      <c r="T108" s="26">
        <v>3</v>
      </c>
      <c r="U108" s="54">
        <v>3</v>
      </c>
      <c r="V108" s="56">
        <v>4</v>
      </c>
      <c r="W108" s="58">
        <v>4</v>
      </c>
      <c r="X108" s="60">
        <v>4</v>
      </c>
      <c r="Y108" s="62">
        <v>4</v>
      </c>
      <c r="Z108" s="64">
        <v>4</v>
      </c>
      <c r="AA108" s="66">
        <v>4</v>
      </c>
      <c r="AB108" s="68">
        <v>5</v>
      </c>
      <c r="AC108" s="70">
        <v>6</v>
      </c>
      <c r="AD108" s="72">
        <v>6</v>
      </c>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row>
    <row r="109" spans="1:681" s="15" customFormat="1" ht="15" x14ac:dyDescent="0.25">
      <c r="A109" s="22" t="s">
        <v>141</v>
      </c>
      <c r="B109" s="14" t="s">
        <v>72</v>
      </c>
      <c r="C109" s="26"/>
      <c r="D109" s="29">
        <v>0</v>
      </c>
      <c r="E109" s="29">
        <v>5</v>
      </c>
      <c r="F109" s="29">
        <v>4</v>
      </c>
      <c r="G109" s="29">
        <v>4</v>
      </c>
      <c r="H109" s="26">
        <v>4</v>
      </c>
      <c r="I109" s="26">
        <v>5</v>
      </c>
      <c r="J109" s="26">
        <v>5</v>
      </c>
      <c r="K109" s="26">
        <v>5</v>
      </c>
      <c r="L109" s="26">
        <v>5</v>
      </c>
      <c r="M109" s="26">
        <v>5</v>
      </c>
      <c r="N109" s="26">
        <v>5</v>
      </c>
      <c r="O109" s="41">
        <v>5</v>
      </c>
      <c r="P109" s="43">
        <v>5</v>
      </c>
      <c r="Q109" s="45">
        <v>5</v>
      </c>
      <c r="R109" s="48">
        <v>5</v>
      </c>
      <c r="S109" s="51">
        <v>5</v>
      </c>
      <c r="T109" s="26">
        <v>5</v>
      </c>
      <c r="U109" s="54">
        <v>5</v>
      </c>
      <c r="V109" s="56">
        <v>5</v>
      </c>
      <c r="W109" s="58">
        <v>5</v>
      </c>
      <c r="X109" s="60">
        <v>5</v>
      </c>
      <c r="Y109" s="62">
        <v>5</v>
      </c>
      <c r="Z109" s="64">
        <v>5</v>
      </c>
      <c r="AA109" s="66">
        <v>5</v>
      </c>
      <c r="AB109" s="68">
        <v>5</v>
      </c>
      <c r="AC109" s="70">
        <v>5</v>
      </c>
      <c r="AD109" s="72">
        <v>5</v>
      </c>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row>
    <row r="110" spans="1:681" s="15" customFormat="1" ht="15" x14ac:dyDescent="0.25">
      <c r="A110" s="22" t="s">
        <v>144</v>
      </c>
      <c r="B110" s="14" t="s">
        <v>73</v>
      </c>
      <c r="C110" s="26"/>
      <c r="D110" s="29">
        <v>0</v>
      </c>
      <c r="E110" s="29">
        <v>3</v>
      </c>
      <c r="F110" s="29">
        <v>2</v>
      </c>
      <c r="G110" s="29">
        <v>2</v>
      </c>
      <c r="H110" s="26">
        <v>2</v>
      </c>
      <c r="I110" s="26">
        <v>3</v>
      </c>
      <c r="J110" s="26">
        <v>3</v>
      </c>
      <c r="K110" s="26">
        <v>3</v>
      </c>
      <c r="L110" s="26">
        <v>3</v>
      </c>
      <c r="M110" s="26">
        <v>3</v>
      </c>
      <c r="N110" s="26">
        <v>3</v>
      </c>
      <c r="O110" s="41">
        <v>3</v>
      </c>
      <c r="P110" s="43">
        <v>3</v>
      </c>
      <c r="Q110" s="45">
        <v>3</v>
      </c>
      <c r="R110" s="48">
        <v>3</v>
      </c>
      <c r="S110" s="51">
        <v>6</v>
      </c>
      <c r="T110" s="26">
        <v>6</v>
      </c>
      <c r="U110" s="54">
        <v>6</v>
      </c>
      <c r="V110" s="56">
        <v>6</v>
      </c>
      <c r="W110" s="58">
        <v>6</v>
      </c>
      <c r="X110" s="60">
        <v>6</v>
      </c>
      <c r="Y110" s="62">
        <v>6</v>
      </c>
      <c r="Z110" s="64">
        <v>6</v>
      </c>
      <c r="AA110" s="66">
        <v>6</v>
      </c>
      <c r="AB110" s="68">
        <v>6</v>
      </c>
      <c r="AC110" s="70">
        <v>6</v>
      </c>
      <c r="AD110" s="72">
        <v>7</v>
      </c>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row>
    <row r="111" spans="1:681" s="15" customFormat="1" ht="15" x14ac:dyDescent="0.25">
      <c r="A111" s="22" t="s">
        <v>140</v>
      </c>
      <c r="B111" s="14" t="s">
        <v>74</v>
      </c>
      <c r="C111" s="26"/>
      <c r="D111" s="29">
        <v>0</v>
      </c>
      <c r="E111" s="29">
        <v>0</v>
      </c>
      <c r="F111" s="29">
        <v>0</v>
      </c>
      <c r="G111" s="29">
        <v>0</v>
      </c>
      <c r="H111" s="26">
        <v>0</v>
      </c>
      <c r="I111" s="26">
        <v>0</v>
      </c>
      <c r="J111" s="26">
        <v>0</v>
      </c>
      <c r="K111" s="26">
        <v>0</v>
      </c>
      <c r="L111" s="26">
        <v>0</v>
      </c>
      <c r="M111" s="26">
        <v>0</v>
      </c>
      <c r="N111" s="26">
        <v>0</v>
      </c>
      <c r="O111" s="41">
        <v>0</v>
      </c>
      <c r="P111" s="43">
        <v>0</v>
      </c>
      <c r="Q111" s="45">
        <v>0</v>
      </c>
      <c r="R111" s="48">
        <v>0</v>
      </c>
      <c r="S111" s="51">
        <v>0</v>
      </c>
      <c r="T111" s="26">
        <v>0</v>
      </c>
      <c r="U111" s="54">
        <v>0</v>
      </c>
      <c r="V111" s="56">
        <v>0</v>
      </c>
      <c r="W111" s="58">
        <v>0</v>
      </c>
      <c r="X111" s="60">
        <v>0</v>
      </c>
      <c r="Y111" s="62">
        <v>0</v>
      </c>
      <c r="Z111" s="64">
        <v>0</v>
      </c>
      <c r="AA111" s="66">
        <v>0</v>
      </c>
      <c r="AB111" s="68">
        <v>0</v>
      </c>
      <c r="AC111" s="70">
        <v>0</v>
      </c>
      <c r="AD111" s="72">
        <v>0</v>
      </c>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row>
    <row r="112" spans="1:681" s="15" customFormat="1" ht="15" x14ac:dyDescent="0.25">
      <c r="A112" s="22" t="s">
        <v>140</v>
      </c>
      <c r="B112" s="14" t="s">
        <v>75</v>
      </c>
      <c r="C112" s="26"/>
      <c r="D112" s="29">
        <v>0</v>
      </c>
      <c r="E112" s="29">
        <v>1</v>
      </c>
      <c r="F112" s="29">
        <v>1</v>
      </c>
      <c r="G112" s="29">
        <v>1</v>
      </c>
      <c r="H112" s="26">
        <v>1</v>
      </c>
      <c r="I112" s="26">
        <v>1</v>
      </c>
      <c r="J112" s="26">
        <v>1</v>
      </c>
      <c r="K112" s="26">
        <v>1</v>
      </c>
      <c r="L112" s="26">
        <v>1</v>
      </c>
      <c r="M112" s="26">
        <v>2</v>
      </c>
      <c r="N112" s="26">
        <v>2</v>
      </c>
      <c r="O112" s="41">
        <v>2</v>
      </c>
      <c r="P112" s="43">
        <v>2</v>
      </c>
      <c r="Q112" s="45">
        <v>2</v>
      </c>
      <c r="R112" s="48">
        <v>2</v>
      </c>
      <c r="S112" s="51">
        <v>2</v>
      </c>
      <c r="T112" s="26">
        <v>2</v>
      </c>
      <c r="U112" s="54">
        <v>4</v>
      </c>
      <c r="V112" s="56">
        <v>4</v>
      </c>
      <c r="W112" s="58">
        <v>4</v>
      </c>
      <c r="X112" s="60">
        <v>5</v>
      </c>
      <c r="Y112" s="62">
        <v>5</v>
      </c>
      <c r="Z112" s="64">
        <v>5</v>
      </c>
      <c r="AA112" s="66">
        <v>6</v>
      </c>
      <c r="AB112" s="68">
        <v>6</v>
      </c>
      <c r="AC112" s="70">
        <v>9</v>
      </c>
      <c r="AD112" s="72">
        <v>9</v>
      </c>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row>
    <row r="113" spans="1:681" s="15" customFormat="1" ht="15" x14ac:dyDescent="0.25">
      <c r="A113" s="22" t="s">
        <v>139</v>
      </c>
      <c r="B113" s="14" t="s">
        <v>76</v>
      </c>
      <c r="C113" s="26"/>
      <c r="D113" s="29">
        <v>0</v>
      </c>
      <c r="E113" s="29">
        <v>0</v>
      </c>
      <c r="F113" s="29">
        <v>0</v>
      </c>
      <c r="G113" s="29">
        <v>0</v>
      </c>
      <c r="H113" s="26">
        <v>0</v>
      </c>
      <c r="I113" s="26">
        <v>0</v>
      </c>
      <c r="J113" s="26">
        <v>0</v>
      </c>
      <c r="K113" s="26">
        <v>0</v>
      </c>
      <c r="L113" s="26">
        <v>0</v>
      </c>
      <c r="M113" s="26">
        <v>0</v>
      </c>
      <c r="N113" s="26">
        <v>0</v>
      </c>
      <c r="O113" s="41">
        <v>1</v>
      </c>
      <c r="P113" s="43">
        <v>1</v>
      </c>
      <c r="Q113" s="45">
        <v>1</v>
      </c>
      <c r="R113" s="48">
        <v>1</v>
      </c>
      <c r="S113" s="51">
        <v>1</v>
      </c>
      <c r="T113" s="26">
        <v>1</v>
      </c>
      <c r="U113" s="54">
        <v>1</v>
      </c>
      <c r="V113" s="56">
        <v>1</v>
      </c>
      <c r="W113" s="58">
        <v>1</v>
      </c>
      <c r="X113" s="60">
        <v>1</v>
      </c>
      <c r="Y113" s="62">
        <v>1</v>
      </c>
      <c r="Z113" s="64">
        <v>1</v>
      </c>
      <c r="AA113" s="66">
        <v>2</v>
      </c>
      <c r="AB113" s="68">
        <v>2</v>
      </c>
      <c r="AC113" s="70">
        <v>2</v>
      </c>
      <c r="AD113" s="72">
        <v>2</v>
      </c>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row>
    <row r="114" spans="1:681" s="15" customFormat="1" ht="15" x14ac:dyDescent="0.25">
      <c r="A114" s="23" t="s">
        <v>139</v>
      </c>
      <c r="B114" s="14" t="s">
        <v>77</v>
      </c>
      <c r="C114" s="26"/>
      <c r="D114" s="29">
        <v>0</v>
      </c>
      <c r="E114" s="29">
        <v>0</v>
      </c>
      <c r="F114" s="29">
        <v>0</v>
      </c>
      <c r="G114" s="29">
        <v>0</v>
      </c>
      <c r="H114" s="26">
        <v>0</v>
      </c>
      <c r="I114" s="26">
        <v>0</v>
      </c>
      <c r="J114" s="26">
        <v>0</v>
      </c>
      <c r="K114" s="26">
        <v>0</v>
      </c>
      <c r="L114" s="26">
        <v>0</v>
      </c>
      <c r="M114" s="26">
        <v>0</v>
      </c>
      <c r="N114" s="26">
        <v>0</v>
      </c>
      <c r="O114" s="42">
        <v>0</v>
      </c>
      <c r="P114" s="44">
        <v>0</v>
      </c>
      <c r="Q114" s="47">
        <v>0</v>
      </c>
      <c r="R114" s="50">
        <v>0</v>
      </c>
      <c r="S114" s="52">
        <v>0</v>
      </c>
      <c r="T114" s="26">
        <v>0</v>
      </c>
      <c r="U114" s="55">
        <v>0</v>
      </c>
      <c r="V114" s="57">
        <v>0</v>
      </c>
      <c r="W114" s="59">
        <v>0</v>
      </c>
      <c r="X114" s="61">
        <v>0</v>
      </c>
      <c r="Y114" s="63">
        <v>0</v>
      </c>
      <c r="Z114" s="65">
        <v>0</v>
      </c>
      <c r="AA114" s="67">
        <v>0</v>
      </c>
      <c r="AB114" s="69">
        <v>0</v>
      </c>
      <c r="AC114" s="71">
        <v>0</v>
      </c>
      <c r="AD114" s="73">
        <v>0</v>
      </c>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row>
    <row r="115" spans="1:681" s="15" customFormat="1" ht="15" x14ac:dyDescent="0.25">
      <c r="A115" s="23" t="s">
        <v>144</v>
      </c>
      <c r="B115" s="14" t="s">
        <v>78</v>
      </c>
      <c r="C115" s="26"/>
      <c r="D115" s="29">
        <v>0</v>
      </c>
      <c r="E115" s="29">
        <v>2</v>
      </c>
      <c r="F115" s="29">
        <v>1</v>
      </c>
      <c r="G115" s="29">
        <v>1</v>
      </c>
      <c r="H115" s="26">
        <v>2</v>
      </c>
      <c r="I115" s="26">
        <v>2</v>
      </c>
      <c r="J115" s="26">
        <v>2</v>
      </c>
      <c r="K115" s="26">
        <v>2</v>
      </c>
      <c r="L115" s="26">
        <v>2</v>
      </c>
      <c r="M115" s="26">
        <v>2</v>
      </c>
      <c r="N115" s="26">
        <v>2</v>
      </c>
      <c r="O115" s="42">
        <v>2</v>
      </c>
      <c r="P115" s="44">
        <v>3</v>
      </c>
      <c r="Q115" s="47">
        <v>3</v>
      </c>
      <c r="R115" s="50">
        <v>3</v>
      </c>
      <c r="S115" s="52">
        <v>3</v>
      </c>
      <c r="T115" s="26">
        <v>5</v>
      </c>
      <c r="U115" s="55">
        <v>5</v>
      </c>
      <c r="V115" s="57">
        <v>5</v>
      </c>
      <c r="W115" s="59">
        <v>5</v>
      </c>
      <c r="X115" s="61">
        <v>5</v>
      </c>
      <c r="Y115" s="63">
        <v>6</v>
      </c>
      <c r="Z115" s="65">
        <v>6</v>
      </c>
      <c r="AA115" s="67">
        <v>6</v>
      </c>
      <c r="AB115" s="69">
        <v>7</v>
      </c>
      <c r="AC115" s="71">
        <v>7</v>
      </c>
      <c r="AD115" s="73">
        <v>7</v>
      </c>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row>
    <row r="116" spans="1:681" s="15" customFormat="1" ht="15" x14ac:dyDescent="0.25">
      <c r="A116" s="23" t="s">
        <v>140</v>
      </c>
      <c r="B116" s="14" t="s">
        <v>79</v>
      </c>
      <c r="C116" s="26"/>
      <c r="D116" s="29">
        <v>0</v>
      </c>
      <c r="E116" s="29">
        <v>0</v>
      </c>
      <c r="F116" s="29">
        <v>0</v>
      </c>
      <c r="G116" s="29">
        <v>0</v>
      </c>
      <c r="H116" s="26">
        <v>0</v>
      </c>
      <c r="I116" s="26">
        <v>0</v>
      </c>
      <c r="J116" s="26">
        <v>0</v>
      </c>
      <c r="K116" s="26">
        <v>0</v>
      </c>
      <c r="L116" s="26">
        <v>0</v>
      </c>
      <c r="M116" s="26">
        <v>0</v>
      </c>
      <c r="N116" s="26">
        <v>0</v>
      </c>
      <c r="O116" s="42">
        <v>0</v>
      </c>
      <c r="P116" s="44">
        <v>0</v>
      </c>
      <c r="Q116" s="47">
        <v>0</v>
      </c>
      <c r="R116" s="50">
        <v>0</v>
      </c>
      <c r="S116" s="52">
        <v>0</v>
      </c>
      <c r="T116" s="26">
        <v>0</v>
      </c>
      <c r="U116" s="55">
        <v>0</v>
      </c>
      <c r="V116" s="57">
        <v>0</v>
      </c>
      <c r="W116" s="59">
        <v>0</v>
      </c>
      <c r="X116" s="61">
        <v>0</v>
      </c>
      <c r="Y116" s="63">
        <v>0</v>
      </c>
      <c r="Z116" s="65">
        <v>0</v>
      </c>
      <c r="AA116" s="67">
        <v>0</v>
      </c>
      <c r="AB116" s="69">
        <v>0</v>
      </c>
      <c r="AC116" s="71">
        <v>0</v>
      </c>
      <c r="AD116" s="73">
        <v>0</v>
      </c>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row>
    <row r="117" spans="1:681" s="15" customFormat="1" ht="15" x14ac:dyDescent="0.25">
      <c r="A117" s="23" t="s">
        <v>145</v>
      </c>
      <c r="B117" s="14" t="s">
        <v>80</v>
      </c>
      <c r="C117" s="26"/>
      <c r="D117" s="29">
        <v>0</v>
      </c>
      <c r="E117" s="29">
        <v>1</v>
      </c>
      <c r="F117" s="29">
        <v>1</v>
      </c>
      <c r="G117" s="29">
        <v>1</v>
      </c>
      <c r="H117" s="26">
        <v>1</v>
      </c>
      <c r="I117" s="26">
        <v>1</v>
      </c>
      <c r="J117" s="26">
        <v>1</v>
      </c>
      <c r="K117" s="26">
        <v>1</v>
      </c>
      <c r="L117" s="26">
        <v>1</v>
      </c>
      <c r="M117" s="26">
        <v>1</v>
      </c>
      <c r="N117" s="26">
        <v>1</v>
      </c>
      <c r="O117" s="42">
        <v>1</v>
      </c>
      <c r="P117" s="44">
        <v>1</v>
      </c>
      <c r="Q117" s="47">
        <v>1</v>
      </c>
      <c r="R117" s="50">
        <v>1</v>
      </c>
      <c r="S117" s="52">
        <v>1</v>
      </c>
      <c r="T117" s="26">
        <v>1</v>
      </c>
      <c r="U117" s="55">
        <v>1</v>
      </c>
      <c r="V117" s="57">
        <v>1</v>
      </c>
      <c r="W117" s="59">
        <v>2</v>
      </c>
      <c r="X117" s="61">
        <v>2</v>
      </c>
      <c r="Y117" s="63">
        <v>2</v>
      </c>
      <c r="Z117" s="65">
        <v>2</v>
      </c>
      <c r="AA117" s="67">
        <v>2</v>
      </c>
      <c r="AB117" s="69">
        <v>2</v>
      </c>
      <c r="AC117" s="71">
        <v>3</v>
      </c>
      <c r="AD117" s="73">
        <v>3</v>
      </c>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row>
    <row r="118" spans="1:681" s="15" customFormat="1" ht="15" x14ac:dyDescent="0.25">
      <c r="A118" s="23" t="s">
        <v>142</v>
      </c>
      <c r="B118" s="14" t="s">
        <v>81</v>
      </c>
      <c r="C118" s="26"/>
      <c r="D118" s="29">
        <v>0</v>
      </c>
      <c r="E118" s="29">
        <v>1</v>
      </c>
      <c r="F118" s="29">
        <v>1</v>
      </c>
      <c r="G118" s="29">
        <v>1</v>
      </c>
      <c r="H118" s="26">
        <v>1</v>
      </c>
      <c r="I118" s="26">
        <v>1</v>
      </c>
      <c r="J118" s="26">
        <v>1</v>
      </c>
      <c r="K118" s="26">
        <v>1</v>
      </c>
      <c r="L118" s="26">
        <v>1</v>
      </c>
      <c r="M118" s="26">
        <v>1</v>
      </c>
      <c r="N118" s="26">
        <v>1</v>
      </c>
      <c r="O118" s="42">
        <v>1</v>
      </c>
      <c r="P118" s="44">
        <v>1</v>
      </c>
      <c r="Q118" s="47">
        <v>1</v>
      </c>
      <c r="R118" s="50">
        <v>1</v>
      </c>
      <c r="S118" s="52">
        <v>1</v>
      </c>
      <c r="T118" s="26">
        <v>1</v>
      </c>
      <c r="U118" s="55">
        <v>1</v>
      </c>
      <c r="V118" s="57">
        <v>1</v>
      </c>
      <c r="W118" s="59">
        <v>1</v>
      </c>
      <c r="X118" s="61">
        <v>1</v>
      </c>
      <c r="Y118" s="63">
        <v>1</v>
      </c>
      <c r="Z118" s="65">
        <v>1</v>
      </c>
      <c r="AA118" s="67">
        <v>1</v>
      </c>
      <c r="AB118" s="69">
        <v>1</v>
      </c>
      <c r="AC118" s="71">
        <v>1</v>
      </c>
      <c r="AD118" s="73">
        <v>2</v>
      </c>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row>
    <row r="119" spans="1:681" s="15" customFormat="1" ht="15" x14ac:dyDescent="0.25">
      <c r="A119" s="23" t="s">
        <v>140</v>
      </c>
      <c r="B119" s="14" t="s">
        <v>82</v>
      </c>
      <c r="C119" s="26"/>
      <c r="D119" s="29">
        <v>0</v>
      </c>
      <c r="E119" s="29">
        <v>0</v>
      </c>
      <c r="F119" s="29">
        <v>0</v>
      </c>
      <c r="G119" s="29">
        <v>0</v>
      </c>
      <c r="H119" s="26">
        <v>0</v>
      </c>
      <c r="I119" s="26">
        <v>0</v>
      </c>
      <c r="J119" s="26">
        <v>0</v>
      </c>
      <c r="K119" s="26">
        <v>0</v>
      </c>
      <c r="L119" s="26">
        <v>0</v>
      </c>
      <c r="M119" s="26">
        <v>2</v>
      </c>
      <c r="N119" s="26">
        <v>2</v>
      </c>
      <c r="O119" s="42">
        <v>3</v>
      </c>
      <c r="P119" s="44">
        <v>3</v>
      </c>
      <c r="Q119" s="47">
        <v>3</v>
      </c>
      <c r="R119" s="50">
        <v>3</v>
      </c>
      <c r="S119" s="52">
        <v>3</v>
      </c>
      <c r="T119" s="26">
        <v>3</v>
      </c>
      <c r="U119" s="55">
        <v>3</v>
      </c>
      <c r="V119" s="57">
        <v>3</v>
      </c>
      <c r="W119" s="59">
        <v>3</v>
      </c>
      <c r="X119" s="61">
        <v>4</v>
      </c>
      <c r="Y119" s="63">
        <v>4</v>
      </c>
      <c r="Z119" s="65">
        <v>4</v>
      </c>
      <c r="AA119" s="67">
        <v>4</v>
      </c>
      <c r="AB119" s="69">
        <v>4</v>
      </c>
      <c r="AC119" s="71">
        <v>4</v>
      </c>
      <c r="AD119" s="73">
        <v>4</v>
      </c>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row>
    <row r="120" spans="1:681" s="15" customFormat="1" ht="15" x14ac:dyDescent="0.25">
      <c r="A120" s="23" t="s">
        <v>139</v>
      </c>
      <c r="B120" s="14" t="s">
        <v>83</v>
      </c>
      <c r="C120" s="26"/>
      <c r="D120" s="29">
        <v>0</v>
      </c>
      <c r="E120" s="29">
        <v>0</v>
      </c>
      <c r="F120" s="29">
        <v>0</v>
      </c>
      <c r="G120" s="29">
        <v>0</v>
      </c>
      <c r="H120" s="26">
        <v>0</v>
      </c>
      <c r="I120" s="26">
        <v>0</v>
      </c>
      <c r="J120" s="26">
        <v>0</v>
      </c>
      <c r="K120" s="26">
        <v>0</v>
      </c>
      <c r="L120" s="26">
        <v>0</v>
      </c>
      <c r="M120" s="26">
        <v>0</v>
      </c>
      <c r="N120" s="26">
        <v>0</v>
      </c>
      <c r="O120" s="42">
        <v>0</v>
      </c>
      <c r="P120" s="44">
        <v>0</v>
      </c>
      <c r="Q120" s="47">
        <v>0</v>
      </c>
      <c r="R120" s="50">
        <v>0</v>
      </c>
      <c r="S120" s="52">
        <v>0</v>
      </c>
      <c r="T120" s="26">
        <v>0</v>
      </c>
      <c r="U120" s="55">
        <v>0</v>
      </c>
      <c r="V120" s="57">
        <v>0</v>
      </c>
      <c r="W120" s="59">
        <v>0</v>
      </c>
      <c r="X120" s="61">
        <v>0</v>
      </c>
      <c r="Y120" s="63">
        <v>0</v>
      </c>
      <c r="Z120" s="65">
        <v>0</v>
      </c>
      <c r="AA120" s="67">
        <v>0</v>
      </c>
      <c r="AB120" s="69">
        <v>0</v>
      </c>
      <c r="AC120" s="71">
        <v>0</v>
      </c>
      <c r="AD120" s="73">
        <v>0</v>
      </c>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row>
    <row r="121" spans="1:681" s="15" customFormat="1" ht="15" x14ac:dyDescent="0.25">
      <c r="A121" s="23" t="s">
        <v>142</v>
      </c>
      <c r="B121" s="14" t="s">
        <v>84</v>
      </c>
      <c r="C121" s="26"/>
      <c r="D121" s="29">
        <v>0</v>
      </c>
      <c r="E121" s="29">
        <v>6</v>
      </c>
      <c r="F121" s="29">
        <v>0</v>
      </c>
      <c r="G121" s="29">
        <v>0</v>
      </c>
      <c r="H121" s="26">
        <v>1</v>
      </c>
      <c r="I121" s="26">
        <v>1</v>
      </c>
      <c r="J121" s="26">
        <v>6</v>
      </c>
      <c r="K121" s="26">
        <v>6</v>
      </c>
      <c r="L121" s="26">
        <v>6</v>
      </c>
      <c r="M121" s="26">
        <v>8</v>
      </c>
      <c r="N121" s="26">
        <v>7</v>
      </c>
      <c r="O121" s="42">
        <v>8</v>
      </c>
      <c r="P121" s="44">
        <v>8</v>
      </c>
      <c r="Q121" s="47">
        <v>8</v>
      </c>
      <c r="R121" s="50">
        <v>8</v>
      </c>
      <c r="S121" s="52">
        <v>8</v>
      </c>
      <c r="T121" s="26">
        <v>8</v>
      </c>
      <c r="U121" s="55">
        <v>8</v>
      </c>
      <c r="V121" s="57">
        <v>8</v>
      </c>
      <c r="W121" s="59">
        <v>8</v>
      </c>
      <c r="X121" s="61">
        <v>8</v>
      </c>
      <c r="Y121" s="63">
        <v>8</v>
      </c>
      <c r="Z121" s="65">
        <v>8</v>
      </c>
      <c r="AA121" s="67">
        <v>8</v>
      </c>
      <c r="AB121" s="69">
        <v>8</v>
      </c>
      <c r="AC121" s="71">
        <v>8</v>
      </c>
      <c r="AD121" s="73">
        <v>8</v>
      </c>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row>
    <row r="122" spans="1:681" s="15" customFormat="1" ht="15" x14ac:dyDescent="0.25">
      <c r="A122" s="23" t="s">
        <v>145</v>
      </c>
      <c r="B122" s="14" t="s">
        <v>85</v>
      </c>
      <c r="C122" s="26"/>
      <c r="D122" s="29">
        <v>2</v>
      </c>
      <c r="E122" s="29">
        <v>2</v>
      </c>
      <c r="F122" s="29">
        <v>2</v>
      </c>
      <c r="G122" s="29">
        <v>2</v>
      </c>
      <c r="H122" s="26">
        <v>2</v>
      </c>
      <c r="I122" s="26">
        <v>2</v>
      </c>
      <c r="J122" s="26">
        <v>2</v>
      </c>
      <c r="K122" s="26">
        <v>2</v>
      </c>
      <c r="L122" s="26">
        <v>2</v>
      </c>
      <c r="M122" s="26">
        <v>2</v>
      </c>
      <c r="N122" s="26">
        <v>2</v>
      </c>
      <c r="O122" s="42">
        <v>2</v>
      </c>
      <c r="P122" s="44">
        <v>2</v>
      </c>
      <c r="Q122" s="47">
        <v>2</v>
      </c>
      <c r="R122" s="50">
        <v>2</v>
      </c>
      <c r="S122" s="52">
        <v>2</v>
      </c>
      <c r="T122" s="26">
        <v>2</v>
      </c>
      <c r="U122" s="55">
        <v>2</v>
      </c>
      <c r="V122" s="57">
        <v>2</v>
      </c>
      <c r="W122" s="59">
        <v>2</v>
      </c>
      <c r="X122" s="61">
        <v>2</v>
      </c>
      <c r="Y122" s="63">
        <v>2</v>
      </c>
      <c r="Z122" s="65">
        <v>2</v>
      </c>
      <c r="AA122" s="67">
        <v>2</v>
      </c>
      <c r="AB122" s="69">
        <v>2</v>
      </c>
      <c r="AC122" s="71">
        <v>2</v>
      </c>
      <c r="AD122" s="73">
        <v>2</v>
      </c>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row>
    <row r="123" spans="1:681" s="15" customFormat="1" ht="15" x14ac:dyDescent="0.25">
      <c r="A123" s="23" t="s">
        <v>142</v>
      </c>
      <c r="B123" s="14" t="s">
        <v>86</v>
      </c>
      <c r="C123" s="26"/>
      <c r="D123" s="29">
        <v>0</v>
      </c>
      <c r="E123" s="29">
        <v>0</v>
      </c>
      <c r="F123" s="29">
        <v>0</v>
      </c>
      <c r="G123" s="29">
        <v>0</v>
      </c>
      <c r="H123" s="26">
        <v>0</v>
      </c>
      <c r="I123" s="26">
        <v>0</v>
      </c>
      <c r="J123" s="26">
        <v>0</v>
      </c>
      <c r="K123" s="26">
        <v>0</v>
      </c>
      <c r="L123" s="26">
        <v>0</v>
      </c>
      <c r="M123" s="26">
        <v>0</v>
      </c>
      <c r="N123" s="26">
        <v>0</v>
      </c>
      <c r="O123" s="42">
        <v>0</v>
      </c>
      <c r="P123" s="44">
        <v>0</v>
      </c>
      <c r="Q123" s="47">
        <v>0</v>
      </c>
      <c r="R123" s="50">
        <v>0</v>
      </c>
      <c r="S123" s="52">
        <v>0</v>
      </c>
      <c r="T123" s="26">
        <v>0</v>
      </c>
      <c r="U123" s="55">
        <v>0</v>
      </c>
      <c r="V123" s="57">
        <v>0</v>
      </c>
      <c r="W123" s="59">
        <v>0</v>
      </c>
      <c r="X123" s="61">
        <v>0</v>
      </c>
      <c r="Y123" s="63">
        <v>0</v>
      </c>
      <c r="Z123" s="65">
        <v>0</v>
      </c>
      <c r="AA123" s="67">
        <v>0</v>
      </c>
      <c r="AB123" s="69">
        <v>0</v>
      </c>
      <c r="AC123" s="71">
        <v>0</v>
      </c>
      <c r="AD123" s="73">
        <v>0</v>
      </c>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row>
    <row r="124" spans="1:681" s="15" customFormat="1" ht="15" x14ac:dyDescent="0.25">
      <c r="A124" s="23" t="s">
        <v>140</v>
      </c>
      <c r="B124" s="14" t="s">
        <v>87</v>
      </c>
      <c r="C124" s="26"/>
      <c r="D124" s="29">
        <v>0</v>
      </c>
      <c r="E124" s="29">
        <v>1</v>
      </c>
      <c r="F124" s="29">
        <v>1</v>
      </c>
      <c r="G124" s="29">
        <v>1</v>
      </c>
      <c r="H124" s="26">
        <v>1</v>
      </c>
      <c r="I124" s="26">
        <v>1</v>
      </c>
      <c r="J124" s="26">
        <v>1</v>
      </c>
      <c r="K124" s="26">
        <v>1</v>
      </c>
      <c r="L124" s="26">
        <v>1</v>
      </c>
      <c r="M124" s="26">
        <v>1</v>
      </c>
      <c r="N124" s="26">
        <v>1</v>
      </c>
      <c r="O124" s="42">
        <v>1</v>
      </c>
      <c r="P124" s="44">
        <v>1</v>
      </c>
      <c r="Q124" s="47">
        <v>1</v>
      </c>
      <c r="R124" s="50">
        <v>1</v>
      </c>
      <c r="S124" s="52">
        <v>1</v>
      </c>
      <c r="T124" s="26">
        <v>1</v>
      </c>
      <c r="U124" s="55">
        <v>1</v>
      </c>
      <c r="V124" s="57">
        <v>1</v>
      </c>
      <c r="W124" s="59">
        <v>1</v>
      </c>
      <c r="X124" s="61">
        <v>1</v>
      </c>
      <c r="Y124" s="63">
        <v>1</v>
      </c>
      <c r="Z124" s="65">
        <v>2</v>
      </c>
      <c r="AA124" s="67">
        <v>2</v>
      </c>
      <c r="AB124" s="69">
        <v>2</v>
      </c>
      <c r="AC124" s="71">
        <v>2</v>
      </c>
      <c r="AD124" s="73">
        <v>2</v>
      </c>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row>
    <row r="125" spans="1:681" s="15" customFormat="1" ht="15" x14ac:dyDescent="0.25">
      <c r="A125" s="23" t="s">
        <v>140</v>
      </c>
      <c r="B125" s="14" t="s">
        <v>88</v>
      </c>
      <c r="C125" s="26"/>
      <c r="D125" s="29">
        <v>0</v>
      </c>
      <c r="E125" s="29">
        <v>2</v>
      </c>
      <c r="F125" s="29">
        <v>1</v>
      </c>
      <c r="G125" s="29">
        <v>1</v>
      </c>
      <c r="H125" s="26">
        <v>1</v>
      </c>
      <c r="I125" s="26">
        <v>1</v>
      </c>
      <c r="J125" s="26">
        <v>1</v>
      </c>
      <c r="K125" s="26">
        <v>1</v>
      </c>
      <c r="L125" s="26">
        <v>2</v>
      </c>
      <c r="M125" s="26">
        <v>2</v>
      </c>
      <c r="N125" s="26">
        <v>2</v>
      </c>
      <c r="O125" s="42">
        <v>2</v>
      </c>
      <c r="P125" s="44">
        <v>2</v>
      </c>
      <c r="Q125" s="47">
        <v>2</v>
      </c>
      <c r="R125" s="50">
        <v>2</v>
      </c>
      <c r="S125" s="52">
        <v>2</v>
      </c>
      <c r="T125" s="26">
        <v>2</v>
      </c>
      <c r="U125" s="55">
        <v>2</v>
      </c>
      <c r="V125" s="57">
        <v>2</v>
      </c>
      <c r="W125" s="59">
        <v>2</v>
      </c>
      <c r="X125" s="61">
        <v>2</v>
      </c>
      <c r="Y125" s="63">
        <v>2</v>
      </c>
      <c r="Z125" s="65">
        <v>2</v>
      </c>
      <c r="AA125" s="67">
        <v>2</v>
      </c>
      <c r="AB125" s="69">
        <v>2</v>
      </c>
      <c r="AC125" s="71">
        <v>2</v>
      </c>
      <c r="AD125" s="73">
        <v>3</v>
      </c>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row>
    <row r="126" spans="1:681" s="15" customFormat="1" ht="15" x14ac:dyDescent="0.25">
      <c r="A126" s="23" t="s">
        <v>142</v>
      </c>
      <c r="B126" s="14" t="s">
        <v>89</v>
      </c>
      <c r="C126" s="26"/>
      <c r="D126" s="29">
        <v>0</v>
      </c>
      <c r="E126" s="29">
        <v>1</v>
      </c>
      <c r="F126" s="29">
        <v>0</v>
      </c>
      <c r="G126" s="29">
        <v>1</v>
      </c>
      <c r="H126" s="26">
        <v>1</v>
      </c>
      <c r="I126" s="26">
        <v>2</v>
      </c>
      <c r="J126" s="26">
        <v>2</v>
      </c>
      <c r="K126" s="26">
        <v>1</v>
      </c>
      <c r="L126" s="26">
        <v>1</v>
      </c>
      <c r="M126" s="26">
        <v>2</v>
      </c>
      <c r="N126" s="26">
        <v>2</v>
      </c>
      <c r="O126" s="42">
        <v>2</v>
      </c>
      <c r="P126" s="44">
        <v>2</v>
      </c>
      <c r="Q126" s="47">
        <v>2</v>
      </c>
      <c r="R126" s="50">
        <v>2</v>
      </c>
      <c r="S126" s="52">
        <v>2</v>
      </c>
      <c r="T126" s="26">
        <v>2</v>
      </c>
      <c r="U126" s="55">
        <v>3</v>
      </c>
      <c r="V126" s="57">
        <v>3</v>
      </c>
      <c r="W126" s="59">
        <v>5</v>
      </c>
      <c r="X126" s="61">
        <v>5</v>
      </c>
      <c r="Y126" s="63">
        <v>5</v>
      </c>
      <c r="Z126" s="65">
        <v>5</v>
      </c>
      <c r="AA126" s="67">
        <v>5</v>
      </c>
      <c r="AB126" s="69">
        <v>5</v>
      </c>
      <c r="AC126" s="71">
        <v>5</v>
      </c>
      <c r="AD126" s="73">
        <v>5</v>
      </c>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row>
    <row r="127" spans="1:681" s="15" customFormat="1" ht="15" x14ac:dyDescent="0.25">
      <c r="A127" s="23" t="s">
        <v>145</v>
      </c>
      <c r="B127" s="14" t="s">
        <v>90</v>
      </c>
      <c r="C127" s="26"/>
      <c r="D127" s="29">
        <v>0</v>
      </c>
      <c r="E127" s="29">
        <v>4</v>
      </c>
      <c r="F127" s="29">
        <v>4</v>
      </c>
      <c r="G127" s="29">
        <v>4</v>
      </c>
      <c r="H127" s="26">
        <v>4</v>
      </c>
      <c r="I127" s="26">
        <v>4</v>
      </c>
      <c r="J127" s="26">
        <v>4</v>
      </c>
      <c r="K127" s="26">
        <v>4</v>
      </c>
      <c r="L127" s="26">
        <v>4</v>
      </c>
      <c r="M127" s="26">
        <v>4</v>
      </c>
      <c r="N127" s="26">
        <v>4</v>
      </c>
      <c r="O127" s="42">
        <v>4</v>
      </c>
      <c r="P127" s="44">
        <v>4</v>
      </c>
      <c r="Q127" s="47">
        <v>4</v>
      </c>
      <c r="R127" s="50">
        <v>4</v>
      </c>
      <c r="S127" s="52">
        <v>4</v>
      </c>
      <c r="T127" s="26">
        <v>4</v>
      </c>
      <c r="U127" s="55">
        <v>4</v>
      </c>
      <c r="V127" s="57">
        <v>4</v>
      </c>
      <c r="W127" s="59">
        <v>4</v>
      </c>
      <c r="X127" s="61">
        <v>4</v>
      </c>
      <c r="Y127" s="63">
        <v>4</v>
      </c>
      <c r="Z127" s="65">
        <v>4</v>
      </c>
      <c r="AA127" s="67">
        <v>5</v>
      </c>
      <c r="AB127" s="69">
        <v>5</v>
      </c>
      <c r="AC127" s="71">
        <v>5</v>
      </c>
      <c r="AD127" s="73">
        <v>5</v>
      </c>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row>
    <row r="128" spans="1:681" s="15" customFormat="1" ht="15" x14ac:dyDescent="0.25">
      <c r="A128" s="23" t="s">
        <v>144</v>
      </c>
      <c r="B128" s="14" t="s">
        <v>91</v>
      </c>
      <c r="C128" s="26"/>
      <c r="D128" s="29">
        <v>0</v>
      </c>
      <c r="E128" s="29">
        <v>3</v>
      </c>
      <c r="F128" s="29">
        <v>2</v>
      </c>
      <c r="G128" s="29">
        <v>2</v>
      </c>
      <c r="H128" s="26">
        <v>2</v>
      </c>
      <c r="I128" s="26">
        <v>2</v>
      </c>
      <c r="J128" s="26">
        <v>2</v>
      </c>
      <c r="K128" s="26">
        <v>2</v>
      </c>
      <c r="L128" s="26">
        <v>3</v>
      </c>
      <c r="M128" s="26">
        <v>5</v>
      </c>
      <c r="N128" s="26">
        <v>5</v>
      </c>
      <c r="O128" s="42">
        <v>5</v>
      </c>
      <c r="P128" s="44">
        <v>5</v>
      </c>
      <c r="Q128" s="47">
        <v>5</v>
      </c>
      <c r="R128" s="50">
        <v>6</v>
      </c>
      <c r="S128" s="52">
        <v>6</v>
      </c>
      <c r="T128" s="26">
        <v>7</v>
      </c>
      <c r="U128" s="55">
        <v>7</v>
      </c>
      <c r="V128" s="57">
        <v>7</v>
      </c>
      <c r="W128" s="59">
        <v>7</v>
      </c>
      <c r="X128" s="61">
        <v>7</v>
      </c>
      <c r="Y128" s="63">
        <v>7</v>
      </c>
      <c r="Z128" s="65">
        <v>8</v>
      </c>
      <c r="AA128" s="67">
        <v>8</v>
      </c>
      <c r="AB128" s="69">
        <v>9</v>
      </c>
      <c r="AC128" s="71">
        <v>11</v>
      </c>
      <c r="AD128" s="73">
        <v>11</v>
      </c>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row>
    <row r="129" spans="1:681" s="15" customFormat="1" ht="15" x14ac:dyDescent="0.25">
      <c r="A129" s="23" t="s">
        <v>139</v>
      </c>
      <c r="B129" s="14" t="s">
        <v>92</v>
      </c>
      <c r="C129" s="26"/>
      <c r="D129" s="29">
        <v>0</v>
      </c>
      <c r="E129" s="29">
        <v>0</v>
      </c>
      <c r="F129" s="29">
        <v>0</v>
      </c>
      <c r="G129" s="29">
        <v>0</v>
      </c>
      <c r="H129" s="26">
        <v>0</v>
      </c>
      <c r="I129" s="26">
        <v>0</v>
      </c>
      <c r="J129" s="26">
        <v>0</v>
      </c>
      <c r="K129" s="26">
        <v>0</v>
      </c>
      <c r="L129" s="26">
        <v>0</v>
      </c>
      <c r="M129" s="26">
        <v>0</v>
      </c>
      <c r="N129" s="26">
        <v>0</v>
      </c>
      <c r="O129" s="42">
        <v>0</v>
      </c>
      <c r="P129" s="44">
        <v>0</v>
      </c>
      <c r="Q129" s="47">
        <v>0</v>
      </c>
      <c r="R129" s="50">
        <v>0</v>
      </c>
      <c r="S129" s="52">
        <v>0</v>
      </c>
      <c r="T129" s="26">
        <v>0</v>
      </c>
      <c r="U129" s="55">
        <v>0</v>
      </c>
      <c r="V129" s="57">
        <v>0</v>
      </c>
      <c r="W129" s="59">
        <v>0</v>
      </c>
      <c r="X129" s="61">
        <v>0</v>
      </c>
      <c r="Y129" s="63">
        <v>0</v>
      </c>
      <c r="Z129" s="65">
        <v>0</v>
      </c>
      <c r="AA129" s="67">
        <v>0</v>
      </c>
      <c r="AB129" s="69">
        <v>1</v>
      </c>
      <c r="AC129" s="71">
        <v>1</v>
      </c>
      <c r="AD129" s="73">
        <v>1</v>
      </c>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row>
    <row r="130" spans="1:681" s="15" customFormat="1" ht="15" x14ac:dyDescent="0.25">
      <c r="A130" s="23" t="s">
        <v>145</v>
      </c>
      <c r="B130" s="14" t="s">
        <v>93</v>
      </c>
      <c r="C130" s="26"/>
      <c r="D130" s="29">
        <v>0</v>
      </c>
      <c r="E130" s="29">
        <v>1</v>
      </c>
      <c r="F130" s="29">
        <v>0</v>
      </c>
      <c r="G130" s="29">
        <v>0</v>
      </c>
      <c r="H130" s="26">
        <v>0</v>
      </c>
      <c r="I130" s="26">
        <v>0</v>
      </c>
      <c r="J130" s="26">
        <v>0</v>
      </c>
      <c r="K130" s="26">
        <v>0</v>
      </c>
      <c r="L130" s="26">
        <v>1</v>
      </c>
      <c r="M130" s="26">
        <v>1</v>
      </c>
      <c r="N130" s="26">
        <v>1</v>
      </c>
      <c r="O130" s="42">
        <v>1</v>
      </c>
      <c r="P130" s="44">
        <v>2</v>
      </c>
      <c r="Q130" s="47">
        <v>1</v>
      </c>
      <c r="R130" s="50">
        <v>1</v>
      </c>
      <c r="S130" s="52">
        <v>1</v>
      </c>
      <c r="T130" s="26">
        <v>1</v>
      </c>
      <c r="U130" s="55">
        <v>1</v>
      </c>
      <c r="V130" s="57">
        <v>1</v>
      </c>
      <c r="W130" s="59">
        <v>1</v>
      </c>
      <c r="X130" s="61">
        <v>1</v>
      </c>
      <c r="Y130" s="63">
        <v>1</v>
      </c>
      <c r="Z130" s="65">
        <v>1</v>
      </c>
      <c r="AA130" s="67">
        <v>1</v>
      </c>
      <c r="AB130" s="69">
        <v>1</v>
      </c>
      <c r="AC130" s="71">
        <v>1</v>
      </c>
      <c r="AD130" s="73">
        <v>1</v>
      </c>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row>
    <row r="131" spans="1:681" s="15" customFormat="1" ht="15" x14ac:dyDescent="0.25">
      <c r="A131" s="23" t="s">
        <v>142</v>
      </c>
      <c r="B131" s="14" t="s">
        <v>94</v>
      </c>
      <c r="C131" s="26"/>
      <c r="D131" s="29">
        <v>0</v>
      </c>
      <c r="E131" s="29">
        <v>0</v>
      </c>
      <c r="F131" s="29">
        <v>0</v>
      </c>
      <c r="G131" s="29">
        <v>0</v>
      </c>
      <c r="H131" s="26">
        <v>0</v>
      </c>
      <c r="I131" s="26">
        <v>0</v>
      </c>
      <c r="J131" s="26">
        <v>0</v>
      </c>
      <c r="K131" s="26">
        <v>0</v>
      </c>
      <c r="L131" s="26">
        <v>0</v>
      </c>
      <c r="M131" s="26">
        <v>0</v>
      </c>
      <c r="N131" s="26">
        <v>0</v>
      </c>
      <c r="O131" s="42">
        <v>0</v>
      </c>
      <c r="P131" s="44">
        <v>0</v>
      </c>
      <c r="Q131" s="47">
        <v>0</v>
      </c>
      <c r="R131" s="50">
        <v>0</v>
      </c>
      <c r="S131" s="52">
        <v>0</v>
      </c>
      <c r="T131" s="26">
        <v>1</v>
      </c>
      <c r="U131" s="55">
        <v>1</v>
      </c>
      <c r="V131" s="57">
        <v>1</v>
      </c>
      <c r="W131" s="59">
        <v>1</v>
      </c>
      <c r="X131" s="61">
        <v>1</v>
      </c>
      <c r="Y131" s="63">
        <v>1</v>
      </c>
      <c r="Z131" s="65">
        <v>1</v>
      </c>
      <c r="AA131" s="67">
        <v>1</v>
      </c>
      <c r="AB131" s="69">
        <v>2</v>
      </c>
      <c r="AC131" s="71">
        <v>2</v>
      </c>
      <c r="AD131" s="73">
        <v>2</v>
      </c>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row>
    <row r="132" spans="1:681" s="15" customFormat="1" ht="15" x14ac:dyDescent="0.25">
      <c r="A132" s="23" t="s">
        <v>145</v>
      </c>
      <c r="B132" s="14" t="s">
        <v>95</v>
      </c>
      <c r="C132" s="26"/>
      <c r="D132" s="29">
        <v>0</v>
      </c>
      <c r="E132" s="29">
        <v>0</v>
      </c>
      <c r="F132" s="29">
        <v>0</v>
      </c>
      <c r="G132" s="29">
        <v>0</v>
      </c>
      <c r="H132" s="26">
        <v>0</v>
      </c>
      <c r="I132" s="26">
        <v>0</v>
      </c>
      <c r="J132" s="26">
        <v>0</v>
      </c>
      <c r="K132" s="26">
        <v>0</v>
      </c>
      <c r="L132" s="26">
        <v>0</v>
      </c>
      <c r="M132" s="26">
        <v>0</v>
      </c>
      <c r="N132" s="26">
        <v>0</v>
      </c>
      <c r="O132" s="42">
        <v>1</v>
      </c>
      <c r="P132" s="44">
        <v>1</v>
      </c>
      <c r="Q132" s="47">
        <v>1</v>
      </c>
      <c r="R132" s="50">
        <v>1</v>
      </c>
      <c r="S132" s="52">
        <v>4</v>
      </c>
      <c r="T132" s="26">
        <v>4</v>
      </c>
      <c r="U132" s="55">
        <v>4</v>
      </c>
      <c r="V132" s="57">
        <v>4</v>
      </c>
      <c r="W132" s="59">
        <v>4</v>
      </c>
      <c r="X132" s="61">
        <v>4</v>
      </c>
      <c r="Y132" s="63">
        <v>4</v>
      </c>
      <c r="Z132" s="65">
        <v>5</v>
      </c>
      <c r="AA132" s="67">
        <v>5</v>
      </c>
      <c r="AB132" s="69">
        <v>5</v>
      </c>
      <c r="AC132" s="71">
        <v>5</v>
      </c>
      <c r="AD132" s="73">
        <v>5</v>
      </c>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row>
    <row r="133" spans="1:681" s="15" customFormat="1" ht="15" x14ac:dyDescent="0.25">
      <c r="A133" s="23" t="s">
        <v>145</v>
      </c>
      <c r="B133" s="14" t="s">
        <v>96</v>
      </c>
      <c r="C133" s="26"/>
      <c r="D133" s="29">
        <v>0</v>
      </c>
      <c r="E133" s="29">
        <v>0</v>
      </c>
      <c r="F133" s="29">
        <v>0</v>
      </c>
      <c r="G133" s="29">
        <v>0</v>
      </c>
      <c r="H133" s="26">
        <v>0</v>
      </c>
      <c r="I133" s="26">
        <v>0</v>
      </c>
      <c r="J133" s="26">
        <v>0</v>
      </c>
      <c r="K133" s="26">
        <v>0</v>
      </c>
      <c r="L133" s="26">
        <v>0</v>
      </c>
      <c r="M133" s="26">
        <v>0</v>
      </c>
      <c r="N133" s="26">
        <v>0</v>
      </c>
      <c r="O133" s="42">
        <v>0</v>
      </c>
      <c r="P133" s="44">
        <v>1</v>
      </c>
      <c r="Q133" s="47">
        <v>2</v>
      </c>
      <c r="R133" s="50">
        <v>2</v>
      </c>
      <c r="S133" s="52">
        <v>2</v>
      </c>
      <c r="T133" s="26">
        <v>2</v>
      </c>
      <c r="U133" s="55">
        <v>2</v>
      </c>
      <c r="V133" s="57">
        <v>2</v>
      </c>
      <c r="W133" s="59">
        <v>2</v>
      </c>
      <c r="X133" s="61">
        <v>2</v>
      </c>
      <c r="Y133" s="63">
        <v>2</v>
      </c>
      <c r="Z133" s="65">
        <v>2</v>
      </c>
      <c r="AA133" s="67">
        <v>2</v>
      </c>
      <c r="AB133" s="69">
        <v>2</v>
      </c>
      <c r="AC133" s="71">
        <v>2</v>
      </c>
      <c r="AD133" s="73">
        <v>2</v>
      </c>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row>
    <row r="134" spans="1:681" s="15" customFormat="1" ht="15" x14ac:dyDescent="0.25">
      <c r="A134" s="23" t="s">
        <v>145</v>
      </c>
      <c r="B134" s="14" t="s">
        <v>97</v>
      </c>
      <c r="C134" s="26"/>
      <c r="D134" s="29">
        <v>0</v>
      </c>
      <c r="E134" s="29">
        <v>1</v>
      </c>
      <c r="F134" s="29">
        <v>0</v>
      </c>
      <c r="G134" s="29">
        <v>0</v>
      </c>
      <c r="H134" s="26">
        <v>0</v>
      </c>
      <c r="I134" s="26">
        <v>0</v>
      </c>
      <c r="J134" s="26">
        <v>1</v>
      </c>
      <c r="K134" s="26">
        <v>1</v>
      </c>
      <c r="L134" s="26">
        <v>1</v>
      </c>
      <c r="M134" s="26">
        <v>1</v>
      </c>
      <c r="N134" s="26">
        <v>1</v>
      </c>
      <c r="O134" s="42">
        <v>1</v>
      </c>
      <c r="P134" s="44">
        <v>2</v>
      </c>
      <c r="Q134" s="47">
        <v>2</v>
      </c>
      <c r="R134" s="50">
        <v>2</v>
      </c>
      <c r="S134" s="52">
        <v>2</v>
      </c>
      <c r="T134" s="26">
        <v>3</v>
      </c>
      <c r="U134" s="55">
        <v>3</v>
      </c>
      <c r="V134" s="57">
        <v>3</v>
      </c>
      <c r="W134" s="59">
        <v>3</v>
      </c>
      <c r="X134" s="61">
        <v>3</v>
      </c>
      <c r="Y134" s="63">
        <v>4</v>
      </c>
      <c r="Z134" s="65">
        <v>4</v>
      </c>
      <c r="AA134" s="67">
        <v>3</v>
      </c>
      <c r="AB134" s="69">
        <v>3</v>
      </c>
      <c r="AC134" s="71">
        <v>3</v>
      </c>
      <c r="AD134" s="73">
        <v>4</v>
      </c>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row>
    <row r="135" spans="1:681" s="15" customFormat="1" ht="15" x14ac:dyDescent="0.25">
      <c r="A135" s="23" t="s">
        <v>141</v>
      </c>
      <c r="B135" s="14" t="s">
        <v>98</v>
      </c>
      <c r="C135" s="26"/>
      <c r="D135" s="29">
        <v>0</v>
      </c>
      <c r="E135" s="29">
        <v>3</v>
      </c>
      <c r="F135" s="29">
        <v>2</v>
      </c>
      <c r="G135" s="29">
        <v>2</v>
      </c>
      <c r="H135" s="26">
        <v>3</v>
      </c>
      <c r="I135" s="26">
        <v>3</v>
      </c>
      <c r="J135" s="26">
        <v>3</v>
      </c>
      <c r="K135" s="26">
        <v>3</v>
      </c>
      <c r="L135" s="26">
        <v>3</v>
      </c>
      <c r="M135" s="26">
        <v>3</v>
      </c>
      <c r="N135" s="26">
        <v>3</v>
      </c>
      <c r="O135" s="42">
        <v>3</v>
      </c>
      <c r="P135" s="44">
        <v>3</v>
      </c>
      <c r="Q135" s="47">
        <v>3</v>
      </c>
      <c r="R135" s="50">
        <v>3</v>
      </c>
      <c r="S135" s="52">
        <v>4</v>
      </c>
      <c r="T135" s="26">
        <v>4</v>
      </c>
      <c r="U135" s="55">
        <v>4</v>
      </c>
      <c r="V135" s="57">
        <v>4</v>
      </c>
      <c r="W135" s="59">
        <v>4</v>
      </c>
      <c r="X135" s="61">
        <v>4</v>
      </c>
      <c r="Y135" s="63">
        <v>4</v>
      </c>
      <c r="Z135" s="65">
        <v>4</v>
      </c>
      <c r="AA135" s="67">
        <v>5</v>
      </c>
      <c r="AB135" s="69">
        <v>5</v>
      </c>
      <c r="AC135" s="71">
        <v>5</v>
      </c>
      <c r="AD135" s="73">
        <v>5</v>
      </c>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row>
    <row r="136" spans="1:681" s="15" customFormat="1" ht="15" x14ac:dyDescent="0.25">
      <c r="A136" s="23" t="s">
        <v>142</v>
      </c>
      <c r="B136" s="14" t="s">
        <v>99</v>
      </c>
      <c r="C136" s="26"/>
      <c r="D136" s="29">
        <v>1</v>
      </c>
      <c r="E136" s="29">
        <v>4</v>
      </c>
      <c r="F136" s="29">
        <v>2</v>
      </c>
      <c r="G136" s="29">
        <v>3</v>
      </c>
      <c r="H136" s="26">
        <v>3</v>
      </c>
      <c r="I136" s="26">
        <v>3</v>
      </c>
      <c r="J136" s="26">
        <v>4</v>
      </c>
      <c r="K136" s="26">
        <v>4</v>
      </c>
      <c r="L136" s="26">
        <v>4</v>
      </c>
      <c r="M136" s="26">
        <v>4</v>
      </c>
      <c r="N136" s="26">
        <v>4</v>
      </c>
      <c r="O136" s="42">
        <v>4</v>
      </c>
      <c r="P136" s="44">
        <v>5</v>
      </c>
      <c r="Q136" s="47">
        <v>5</v>
      </c>
      <c r="R136" s="50">
        <v>5</v>
      </c>
      <c r="S136" s="52">
        <v>6</v>
      </c>
      <c r="T136" s="26">
        <v>7</v>
      </c>
      <c r="U136" s="55">
        <v>7</v>
      </c>
      <c r="V136" s="57">
        <v>7</v>
      </c>
      <c r="W136" s="59">
        <v>8</v>
      </c>
      <c r="X136" s="61">
        <v>9</v>
      </c>
      <c r="Y136" s="63">
        <v>9</v>
      </c>
      <c r="Z136" s="65">
        <v>9</v>
      </c>
      <c r="AA136" s="67">
        <v>9</v>
      </c>
      <c r="AB136" s="69">
        <v>9</v>
      </c>
      <c r="AC136" s="71">
        <v>9</v>
      </c>
      <c r="AD136" s="73">
        <v>9</v>
      </c>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row>
    <row r="137" spans="1:681" s="15" customFormat="1" ht="15" x14ac:dyDescent="0.25">
      <c r="A137" s="23" t="s">
        <v>140</v>
      </c>
      <c r="B137" s="14" t="s">
        <v>100</v>
      </c>
      <c r="C137" s="26"/>
      <c r="D137" s="29">
        <v>0</v>
      </c>
      <c r="E137" s="29">
        <v>1</v>
      </c>
      <c r="F137" s="29">
        <v>1</v>
      </c>
      <c r="G137" s="29">
        <v>1</v>
      </c>
      <c r="H137" s="26">
        <v>1</v>
      </c>
      <c r="I137" s="26">
        <v>1</v>
      </c>
      <c r="J137" s="26">
        <v>1</v>
      </c>
      <c r="K137" s="26">
        <v>1</v>
      </c>
      <c r="L137" s="26">
        <v>1</v>
      </c>
      <c r="M137" s="26">
        <v>1</v>
      </c>
      <c r="N137" s="26">
        <v>1</v>
      </c>
      <c r="O137" s="42">
        <v>1</v>
      </c>
      <c r="P137" s="44">
        <v>1</v>
      </c>
      <c r="Q137" s="47">
        <v>1</v>
      </c>
      <c r="R137" s="50">
        <v>1</v>
      </c>
      <c r="S137" s="52">
        <v>1</v>
      </c>
      <c r="T137" s="26">
        <v>1</v>
      </c>
      <c r="U137" s="55">
        <v>1</v>
      </c>
      <c r="V137" s="57">
        <v>1</v>
      </c>
      <c r="W137" s="59">
        <v>1</v>
      </c>
      <c r="X137" s="61">
        <v>1</v>
      </c>
      <c r="Y137" s="63">
        <v>1</v>
      </c>
      <c r="Z137" s="65">
        <v>1</v>
      </c>
      <c r="AA137" s="67">
        <v>1</v>
      </c>
      <c r="AB137" s="69">
        <v>1</v>
      </c>
      <c r="AC137" s="71">
        <v>1</v>
      </c>
      <c r="AD137" s="73">
        <v>1</v>
      </c>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row>
    <row r="138" spans="1:681" s="15" customFormat="1" ht="15" x14ac:dyDescent="0.25">
      <c r="A138" s="23" t="s">
        <v>141</v>
      </c>
      <c r="B138" s="14" t="s">
        <v>101</v>
      </c>
      <c r="C138" s="26"/>
      <c r="D138" s="29">
        <v>0</v>
      </c>
      <c r="E138" s="29">
        <v>4</v>
      </c>
      <c r="F138" s="29">
        <v>3</v>
      </c>
      <c r="G138" s="29">
        <v>3</v>
      </c>
      <c r="H138" s="26">
        <v>3</v>
      </c>
      <c r="I138" s="26">
        <v>3</v>
      </c>
      <c r="J138" s="26">
        <v>4</v>
      </c>
      <c r="K138" s="26">
        <v>4</v>
      </c>
      <c r="L138" s="26">
        <v>4</v>
      </c>
      <c r="M138" s="26">
        <v>4</v>
      </c>
      <c r="N138" s="26">
        <v>4</v>
      </c>
      <c r="O138" s="42">
        <v>4</v>
      </c>
      <c r="P138" s="44">
        <v>4</v>
      </c>
      <c r="Q138" s="47">
        <v>4</v>
      </c>
      <c r="R138" s="50">
        <v>4</v>
      </c>
      <c r="S138" s="52">
        <v>4</v>
      </c>
      <c r="T138" s="26">
        <v>4</v>
      </c>
      <c r="U138" s="55">
        <v>4</v>
      </c>
      <c r="V138" s="57">
        <v>4</v>
      </c>
      <c r="W138" s="59">
        <v>4</v>
      </c>
      <c r="X138" s="61">
        <v>4</v>
      </c>
      <c r="Y138" s="63">
        <v>4</v>
      </c>
      <c r="Z138" s="65">
        <v>4</v>
      </c>
      <c r="AA138" s="67">
        <v>4</v>
      </c>
      <c r="AB138" s="69">
        <v>4</v>
      </c>
      <c r="AC138" s="71">
        <v>4</v>
      </c>
      <c r="AD138" s="73">
        <v>4</v>
      </c>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row>
    <row r="139" spans="1:681" s="15" customFormat="1" ht="15" x14ac:dyDescent="0.25">
      <c r="A139" s="23" t="s">
        <v>144</v>
      </c>
      <c r="B139" s="14" t="s">
        <v>102</v>
      </c>
      <c r="C139" s="26"/>
      <c r="D139" s="29">
        <v>0</v>
      </c>
      <c r="E139" s="29">
        <v>0</v>
      </c>
      <c r="F139" s="29">
        <v>0</v>
      </c>
      <c r="G139" s="29">
        <v>0</v>
      </c>
      <c r="H139" s="26">
        <v>0</v>
      </c>
      <c r="I139" s="26">
        <v>0</v>
      </c>
      <c r="J139" s="26">
        <v>0</v>
      </c>
      <c r="K139" s="26">
        <v>0</v>
      </c>
      <c r="L139" s="26">
        <v>0</v>
      </c>
      <c r="M139" s="26">
        <v>0</v>
      </c>
      <c r="N139" s="26">
        <v>0</v>
      </c>
      <c r="O139" s="42">
        <v>0</v>
      </c>
      <c r="P139" s="44">
        <v>0</v>
      </c>
      <c r="Q139" s="47">
        <v>0</v>
      </c>
      <c r="R139" s="50">
        <v>0</v>
      </c>
      <c r="S139" s="52">
        <v>0</v>
      </c>
      <c r="T139" s="26">
        <v>0</v>
      </c>
      <c r="U139" s="55">
        <v>0</v>
      </c>
      <c r="V139" s="57">
        <v>0</v>
      </c>
      <c r="W139" s="59">
        <v>0</v>
      </c>
      <c r="X139" s="61">
        <v>1</v>
      </c>
      <c r="Y139" s="63">
        <v>1</v>
      </c>
      <c r="Z139" s="65">
        <v>1</v>
      </c>
      <c r="AA139" s="67">
        <v>1</v>
      </c>
      <c r="AB139" s="69">
        <v>1</v>
      </c>
      <c r="AC139" s="71">
        <v>1</v>
      </c>
      <c r="AD139" s="73">
        <v>1</v>
      </c>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row>
    <row r="140" spans="1:681" s="15" customFormat="1" ht="15" x14ac:dyDescent="0.25">
      <c r="A140" s="23" t="s">
        <v>142</v>
      </c>
      <c r="B140" s="14" t="s">
        <v>103</v>
      </c>
      <c r="C140" s="26"/>
      <c r="D140" s="29">
        <v>0</v>
      </c>
      <c r="E140" s="29">
        <v>2</v>
      </c>
      <c r="F140" s="29">
        <v>0</v>
      </c>
      <c r="G140" s="29">
        <v>0</v>
      </c>
      <c r="H140" s="26">
        <v>1</v>
      </c>
      <c r="I140" s="26">
        <v>1</v>
      </c>
      <c r="J140" s="26">
        <v>1</v>
      </c>
      <c r="K140" s="26">
        <v>2</v>
      </c>
      <c r="L140" s="26">
        <v>2</v>
      </c>
      <c r="M140" s="26">
        <v>2</v>
      </c>
      <c r="N140" s="26">
        <v>2</v>
      </c>
      <c r="O140" s="42">
        <v>2</v>
      </c>
      <c r="P140" s="44">
        <v>2</v>
      </c>
      <c r="Q140" s="47">
        <v>2</v>
      </c>
      <c r="R140" s="50">
        <v>2</v>
      </c>
      <c r="S140" s="52">
        <v>2</v>
      </c>
      <c r="T140" s="26">
        <v>2</v>
      </c>
      <c r="U140" s="55">
        <v>2</v>
      </c>
      <c r="V140" s="57">
        <v>2</v>
      </c>
      <c r="W140" s="59">
        <v>2</v>
      </c>
      <c r="X140" s="61">
        <v>2</v>
      </c>
      <c r="Y140" s="63">
        <v>2</v>
      </c>
      <c r="Z140" s="65">
        <v>2</v>
      </c>
      <c r="AA140" s="67">
        <v>3</v>
      </c>
      <c r="AB140" s="69">
        <v>3</v>
      </c>
      <c r="AC140" s="71">
        <v>3</v>
      </c>
      <c r="AD140" s="73">
        <v>3</v>
      </c>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row>
    <row r="141" spans="1:681" s="15" customFormat="1" ht="15" x14ac:dyDescent="0.25">
      <c r="A141" s="23" t="s">
        <v>139</v>
      </c>
      <c r="B141" s="14" t="s">
        <v>104</v>
      </c>
      <c r="C141" s="26"/>
      <c r="D141" s="29">
        <v>0</v>
      </c>
      <c r="E141" s="29">
        <v>0</v>
      </c>
      <c r="F141" s="29">
        <v>0</v>
      </c>
      <c r="G141" s="29">
        <v>0</v>
      </c>
      <c r="H141" s="26">
        <v>0</v>
      </c>
      <c r="I141" s="26">
        <v>0</v>
      </c>
      <c r="J141" s="26">
        <v>0</v>
      </c>
      <c r="K141" s="26">
        <v>0</v>
      </c>
      <c r="L141" s="26">
        <v>0</v>
      </c>
      <c r="M141" s="26">
        <v>0</v>
      </c>
      <c r="N141" s="26">
        <v>0</v>
      </c>
      <c r="O141" s="42">
        <v>0</v>
      </c>
      <c r="P141" s="44">
        <v>0</v>
      </c>
      <c r="Q141" s="47">
        <v>0</v>
      </c>
      <c r="R141" s="50">
        <v>0</v>
      </c>
      <c r="S141" s="52">
        <v>0</v>
      </c>
      <c r="T141" s="26">
        <v>0</v>
      </c>
      <c r="U141" s="55">
        <v>1</v>
      </c>
      <c r="V141" s="57">
        <v>1</v>
      </c>
      <c r="W141" s="59">
        <v>1</v>
      </c>
      <c r="X141" s="61">
        <v>1</v>
      </c>
      <c r="Y141" s="63">
        <v>1</v>
      </c>
      <c r="Z141" s="65">
        <v>1</v>
      </c>
      <c r="AA141" s="67">
        <v>1</v>
      </c>
      <c r="AB141" s="69">
        <v>1</v>
      </c>
      <c r="AC141" s="71">
        <v>1</v>
      </c>
      <c r="AD141" s="73">
        <v>1</v>
      </c>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row>
    <row r="142" spans="1:681" s="15" customFormat="1" ht="15" x14ac:dyDescent="0.25">
      <c r="A142" s="23" t="s">
        <v>140</v>
      </c>
      <c r="B142" s="14" t="s">
        <v>105</v>
      </c>
      <c r="C142" s="26"/>
      <c r="D142" s="29">
        <v>0</v>
      </c>
      <c r="E142" s="29">
        <v>0</v>
      </c>
      <c r="F142" s="29">
        <v>0</v>
      </c>
      <c r="G142" s="29">
        <v>0</v>
      </c>
      <c r="H142" s="26">
        <v>0</v>
      </c>
      <c r="I142" s="26">
        <v>0</v>
      </c>
      <c r="J142" s="26">
        <v>0</v>
      </c>
      <c r="K142" s="26">
        <v>0</v>
      </c>
      <c r="L142" s="26">
        <v>0</v>
      </c>
      <c r="M142" s="26">
        <v>1</v>
      </c>
      <c r="N142" s="26">
        <v>1</v>
      </c>
      <c r="O142" s="42">
        <v>1</v>
      </c>
      <c r="P142" s="44">
        <v>1</v>
      </c>
      <c r="Q142" s="47">
        <v>2</v>
      </c>
      <c r="R142" s="50">
        <v>2</v>
      </c>
      <c r="S142" s="52">
        <v>2</v>
      </c>
      <c r="T142" s="26">
        <v>2</v>
      </c>
      <c r="U142" s="55">
        <v>2</v>
      </c>
      <c r="V142" s="57">
        <v>2</v>
      </c>
      <c r="W142" s="59">
        <v>2</v>
      </c>
      <c r="X142" s="61">
        <v>2</v>
      </c>
      <c r="Y142" s="63">
        <v>2</v>
      </c>
      <c r="Z142" s="65">
        <v>2</v>
      </c>
      <c r="AA142" s="67">
        <v>2</v>
      </c>
      <c r="AB142" s="69">
        <v>2</v>
      </c>
      <c r="AC142" s="71">
        <v>3</v>
      </c>
      <c r="AD142" s="73">
        <v>3</v>
      </c>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row>
    <row r="143" spans="1:681" s="15" customFormat="1" ht="15" x14ac:dyDescent="0.25">
      <c r="A143" s="23" t="s">
        <v>140</v>
      </c>
      <c r="B143" s="14" t="s">
        <v>106</v>
      </c>
      <c r="C143" s="26"/>
      <c r="D143" s="29">
        <v>0</v>
      </c>
      <c r="E143" s="29">
        <v>2</v>
      </c>
      <c r="F143" s="29">
        <v>2</v>
      </c>
      <c r="G143" s="29">
        <v>2</v>
      </c>
      <c r="H143" s="26">
        <v>2</v>
      </c>
      <c r="I143" s="26">
        <v>2</v>
      </c>
      <c r="J143" s="26">
        <v>2</v>
      </c>
      <c r="K143" s="26">
        <v>2</v>
      </c>
      <c r="L143" s="26">
        <v>2</v>
      </c>
      <c r="M143" s="26">
        <v>2</v>
      </c>
      <c r="N143" s="26">
        <v>2</v>
      </c>
      <c r="O143" s="42">
        <v>2</v>
      </c>
      <c r="P143" s="44">
        <v>2</v>
      </c>
      <c r="Q143" s="47">
        <v>2</v>
      </c>
      <c r="R143" s="50">
        <v>2</v>
      </c>
      <c r="S143" s="52">
        <v>2</v>
      </c>
      <c r="T143" s="26">
        <v>2</v>
      </c>
      <c r="U143" s="55">
        <v>2</v>
      </c>
      <c r="V143" s="57">
        <v>2</v>
      </c>
      <c r="W143" s="59">
        <v>2</v>
      </c>
      <c r="X143" s="61">
        <v>3</v>
      </c>
      <c r="Y143" s="63">
        <v>3</v>
      </c>
      <c r="Z143" s="65">
        <v>3</v>
      </c>
      <c r="AA143" s="67">
        <v>3</v>
      </c>
      <c r="AB143" s="69">
        <v>3</v>
      </c>
      <c r="AC143" s="71">
        <v>3</v>
      </c>
      <c r="AD143" s="73">
        <v>3</v>
      </c>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row>
    <row r="144" spans="1:681" s="15" customFormat="1" ht="15" x14ac:dyDescent="0.25">
      <c r="A144" s="23" t="s">
        <v>141</v>
      </c>
      <c r="B144" s="14" t="s">
        <v>107</v>
      </c>
      <c r="C144" s="26"/>
      <c r="D144" s="29">
        <v>0</v>
      </c>
      <c r="E144" s="29">
        <v>5</v>
      </c>
      <c r="F144" s="29">
        <v>2</v>
      </c>
      <c r="G144" s="29">
        <v>2</v>
      </c>
      <c r="H144" s="26">
        <v>5</v>
      </c>
      <c r="I144" s="26">
        <v>5</v>
      </c>
      <c r="J144" s="26">
        <v>5</v>
      </c>
      <c r="K144" s="26">
        <v>5</v>
      </c>
      <c r="L144" s="26">
        <v>5</v>
      </c>
      <c r="M144" s="26">
        <v>5</v>
      </c>
      <c r="N144" s="26">
        <v>5</v>
      </c>
      <c r="O144" s="42">
        <v>5</v>
      </c>
      <c r="P144" s="44">
        <v>5</v>
      </c>
      <c r="Q144" s="47">
        <v>5</v>
      </c>
      <c r="R144" s="50">
        <v>5</v>
      </c>
      <c r="S144" s="52">
        <v>5</v>
      </c>
      <c r="T144" s="26">
        <v>5</v>
      </c>
      <c r="U144" s="55">
        <v>5</v>
      </c>
      <c r="V144" s="57">
        <v>5</v>
      </c>
      <c r="W144" s="59">
        <v>5</v>
      </c>
      <c r="X144" s="61">
        <v>5</v>
      </c>
      <c r="Y144" s="63">
        <v>5</v>
      </c>
      <c r="Z144" s="65">
        <v>5</v>
      </c>
      <c r="AA144" s="67">
        <v>5</v>
      </c>
      <c r="AB144" s="69">
        <v>6</v>
      </c>
      <c r="AC144" s="71">
        <v>6</v>
      </c>
      <c r="AD144" s="73">
        <v>7</v>
      </c>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row>
    <row r="145" spans="1:681" s="15" customFormat="1" ht="15" x14ac:dyDescent="0.25">
      <c r="A145" s="23" t="s">
        <v>145</v>
      </c>
      <c r="B145" s="14" t="s">
        <v>108</v>
      </c>
      <c r="C145" s="26"/>
      <c r="D145" s="29">
        <v>0</v>
      </c>
      <c r="E145" s="29">
        <v>2</v>
      </c>
      <c r="F145" s="29">
        <v>2</v>
      </c>
      <c r="G145" s="29">
        <v>2</v>
      </c>
      <c r="H145" s="26">
        <v>2</v>
      </c>
      <c r="I145" s="26">
        <v>2</v>
      </c>
      <c r="J145" s="26">
        <v>2</v>
      </c>
      <c r="K145" s="26">
        <v>2</v>
      </c>
      <c r="L145" s="26">
        <v>2</v>
      </c>
      <c r="M145" s="26">
        <v>2</v>
      </c>
      <c r="N145" s="26">
        <v>2</v>
      </c>
      <c r="O145" s="42">
        <v>2</v>
      </c>
      <c r="P145" s="44">
        <v>2</v>
      </c>
      <c r="Q145" s="47">
        <v>2</v>
      </c>
      <c r="R145" s="50">
        <v>2</v>
      </c>
      <c r="S145" s="52">
        <v>3</v>
      </c>
      <c r="T145" s="26">
        <v>3</v>
      </c>
      <c r="U145" s="55">
        <v>3</v>
      </c>
      <c r="V145" s="57">
        <v>4</v>
      </c>
      <c r="W145" s="59">
        <v>4</v>
      </c>
      <c r="X145" s="61">
        <v>4</v>
      </c>
      <c r="Y145" s="63">
        <v>4</v>
      </c>
      <c r="Z145" s="65">
        <v>4</v>
      </c>
      <c r="AA145" s="67">
        <v>5</v>
      </c>
      <c r="AB145" s="69">
        <v>6</v>
      </c>
      <c r="AC145" s="71">
        <v>6</v>
      </c>
      <c r="AD145" s="73">
        <v>8</v>
      </c>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row>
    <row r="146" spans="1:681" s="15" customFormat="1" ht="15" x14ac:dyDescent="0.25">
      <c r="A146" s="23" t="s">
        <v>145</v>
      </c>
      <c r="B146" s="14" t="s">
        <v>109</v>
      </c>
      <c r="C146" s="26"/>
      <c r="D146" s="29">
        <v>0</v>
      </c>
      <c r="E146" s="29">
        <v>1</v>
      </c>
      <c r="F146" s="29">
        <v>0</v>
      </c>
      <c r="G146" s="29">
        <v>0</v>
      </c>
      <c r="H146" s="26">
        <v>1</v>
      </c>
      <c r="I146" s="26">
        <v>1</v>
      </c>
      <c r="J146" s="26">
        <v>1</v>
      </c>
      <c r="K146" s="26">
        <v>1</v>
      </c>
      <c r="L146" s="26">
        <v>1</v>
      </c>
      <c r="M146" s="26">
        <v>1</v>
      </c>
      <c r="N146" s="26">
        <v>1</v>
      </c>
      <c r="O146" s="42">
        <v>1</v>
      </c>
      <c r="P146" s="44">
        <v>1</v>
      </c>
      <c r="Q146" s="47">
        <v>1</v>
      </c>
      <c r="R146" s="50">
        <v>1</v>
      </c>
      <c r="S146" s="52">
        <v>1</v>
      </c>
      <c r="T146" s="26">
        <v>1</v>
      </c>
      <c r="U146" s="55">
        <v>1</v>
      </c>
      <c r="V146" s="57">
        <v>1</v>
      </c>
      <c r="W146" s="59">
        <v>1</v>
      </c>
      <c r="X146" s="61">
        <v>1</v>
      </c>
      <c r="Y146" s="63">
        <v>1</v>
      </c>
      <c r="Z146" s="65">
        <v>1</v>
      </c>
      <c r="AA146" s="67">
        <v>1</v>
      </c>
      <c r="AB146" s="69">
        <v>1</v>
      </c>
      <c r="AC146" s="71">
        <v>1</v>
      </c>
      <c r="AD146" s="73">
        <v>1</v>
      </c>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row>
    <row r="147" spans="1:681" s="15" customFormat="1" ht="15" x14ac:dyDescent="0.25">
      <c r="A147" s="23" t="s">
        <v>143</v>
      </c>
      <c r="B147" s="14" t="s">
        <v>110</v>
      </c>
      <c r="C147" s="26"/>
      <c r="D147" s="29">
        <v>0</v>
      </c>
      <c r="E147" s="29">
        <v>10</v>
      </c>
      <c r="F147" s="29">
        <v>6</v>
      </c>
      <c r="G147" s="26">
        <v>6</v>
      </c>
      <c r="H147" s="26">
        <v>8</v>
      </c>
      <c r="I147" s="26">
        <v>9</v>
      </c>
      <c r="J147" s="26">
        <v>9</v>
      </c>
      <c r="K147" s="26">
        <v>12</v>
      </c>
      <c r="L147" s="26">
        <v>10</v>
      </c>
      <c r="M147" s="26">
        <v>10</v>
      </c>
      <c r="N147" s="26">
        <v>10</v>
      </c>
      <c r="O147" s="42">
        <v>10</v>
      </c>
      <c r="P147" s="44">
        <v>9</v>
      </c>
      <c r="Q147" s="47">
        <v>11</v>
      </c>
      <c r="R147" s="50">
        <v>11</v>
      </c>
      <c r="S147" s="52">
        <v>11</v>
      </c>
      <c r="T147" s="26">
        <v>11</v>
      </c>
      <c r="U147" s="55">
        <v>11</v>
      </c>
      <c r="V147" s="57">
        <v>12</v>
      </c>
      <c r="W147" s="59">
        <v>12</v>
      </c>
      <c r="X147" s="61">
        <v>12</v>
      </c>
      <c r="Y147" s="63">
        <v>13</v>
      </c>
      <c r="Z147" s="65">
        <v>15</v>
      </c>
      <c r="AA147" s="67">
        <v>15</v>
      </c>
      <c r="AB147" s="69">
        <v>15</v>
      </c>
      <c r="AC147" s="71">
        <v>15</v>
      </c>
      <c r="AD147" s="73">
        <v>15</v>
      </c>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row>
    <row r="148" spans="1:681" s="15" customFormat="1" ht="15" x14ac:dyDescent="0.25">
      <c r="A148" s="23" t="s">
        <v>144</v>
      </c>
      <c r="B148" s="14" t="s">
        <v>111</v>
      </c>
      <c r="C148" s="26"/>
      <c r="D148" s="29">
        <v>0</v>
      </c>
      <c r="E148" s="29">
        <v>2</v>
      </c>
      <c r="F148" s="29">
        <v>1</v>
      </c>
      <c r="G148" s="29">
        <v>2</v>
      </c>
      <c r="H148" s="26">
        <v>2</v>
      </c>
      <c r="I148" s="26">
        <v>2</v>
      </c>
      <c r="J148" s="26">
        <v>2</v>
      </c>
      <c r="K148" s="26">
        <v>2</v>
      </c>
      <c r="L148" s="26">
        <v>2</v>
      </c>
      <c r="M148" s="26">
        <v>3</v>
      </c>
      <c r="N148" s="26">
        <v>3</v>
      </c>
      <c r="O148" s="42">
        <v>3</v>
      </c>
      <c r="P148" s="44">
        <v>3</v>
      </c>
      <c r="Q148" s="47">
        <v>3</v>
      </c>
      <c r="R148" s="50">
        <v>3</v>
      </c>
      <c r="S148" s="52">
        <v>3</v>
      </c>
      <c r="T148" s="26">
        <v>3</v>
      </c>
      <c r="U148" s="55">
        <v>3</v>
      </c>
      <c r="V148" s="57">
        <v>3</v>
      </c>
      <c r="W148" s="59">
        <v>3</v>
      </c>
      <c r="X148" s="61">
        <v>4</v>
      </c>
      <c r="Y148" s="63">
        <v>4</v>
      </c>
      <c r="Z148" s="65">
        <v>4</v>
      </c>
      <c r="AA148" s="67">
        <v>4</v>
      </c>
      <c r="AB148" s="69">
        <v>4</v>
      </c>
      <c r="AC148" s="71">
        <v>4</v>
      </c>
      <c r="AD148" s="73">
        <v>4</v>
      </c>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row>
    <row r="149" spans="1:681" s="15" customFormat="1" ht="15" x14ac:dyDescent="0.25">
      <c r="A149" s="23" t="s">
        <v>145</v>
      </c>
      <c r="B149" s="14" t="s">
        <v>112</v>
      </c>
      <c r="C149" s="26"/>
      <c r="D149" s="29">
        <v>1</v>
      </c>
      <c r="E149" s="29">
        <v>5</v>
      </c>
      <c r="F149" s="29">
        <v>6</v>
      </c>
      <c r="G149" s="29">
        <v>6</v>
      </c>
      <c r="H149" s="26">
        <v>6</v>
      </c>
      <c r="I149" s="26">
        <v>6</v>
      </c>
      <c r="J149" s="26">
        <v>6</v>
      </c>
      <c r="K149" s="26">
        <v>6</v>
      </c>
      <c r="L149" s="26">
        <v>5</v>
      </c>
      <c r="M149" s="26">
        <v>5</v>
      </c>
      <c r="N149" s="26">
        <v>5</v>
      </c>
      <c r="O149" s="42">
        <v>6</v>
      </c>
      <c r="P149" s="44">
        <v>6</v>
      </c>
      <c r="Q149" s="47">
        <v>7</v>
      </c>
      <c r="R149" s="50">
        <v>7</v>
      </c>
      <c r="S149" s="52">
        <v>7</v>
      </c>
      <c r="T149" s="26">
        <v>7</v>
      </c>
      <c r="U149" s="55">
        <v>10</v>
      </c>
      <c r="V149" s="57">
        <v>10</v>
      </c>
      <c r="W149" s="59">
        <v>11</v>
      </c>
      <c r="X149" s="61">
        <v>11</v>
      </c>
      <c r="Y149" s="63">
        <v>11</v>
      </c>
      <c r="Z149" s="65">
        <v>10</v>
      </c>
      <c r="AA149" s="67">
        <v>10</v>
      </c>
      <c r="AB149" s="69">
        <v>10</v>
      </c>
      <c r="AC149" s="71">
        <v>10</v>
      </c>
      <c r="AD149" s="73">
        <v>10</v>
      </c>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row>
    <row r="150" spans="1:681" s="15" customFormat="1" ht="15" x14ac:dyDescent="0.25">
      <c r="A150" s="23" t="s">
        <v>143</v>
      </c>
      <c r="B150" s="14" t="s">
        <v>113</v>
      </c>
      <c r="C150" s="26"/>
      <c r="D150" s="29">
        <v>0</v>
      </c>
      <c r="E150" s="29">
        <v>41</v>
      </c>
      <c r="F150" s="29">
        <v>20</v>
      </c>
      <c r="G150" s="26">
        <v>23</v>
      </c>
      <c r="H150" s="26">
        <v>24</v>
      </c>
      <c r="I150" s="26">
        <v>29</v>
      </c>
      <c r="J150" s="26">
        <v>33</v>
      </c>
      <c r="K150" s="26">
        <v>40</v>
      </c>
      <c r="L150" s="26">
        <v>41</v>
      </c>
      <c r="M150" s="26">
        <v>42</v>
      </c>
      <c r="N150" s="26">
        <v>43</v>
      </c>
      <c r="O150" s="42">
        <v>44</v>
      </c>
      <c r="P150" s="44">
        <v>46</v>
      </c>
      <c r="Q150" s="47">
        <v>48</v>
      </c>
      <c r="R150" s="50">
        <v>48</v>
      </c>
      <c r="S150" s="52">
        <v>49</v>
      </c>
      <c r="T150" s="26">
        <v>49</v>
      </c>
      <c r="U150" s="55">
        <v>50</v>
      </c>
      <c r="V150" s="57">
        <v>51</v>
      </c>
      <c r="W150" s="59">
        <v>51</v>
      </c>
      <c r="X150" s="61">
        <v>53</v>
      </c>
      <c r="Y150" s="63">
        <v>54</v>
      </c>
      <c r="Z150" s="65">
        <v>56</v>
      </c>
      <c r="AA150" s="67">
        <v>56</v>
      </c>
      <c r="AB150" s="69">
        <v>57</v>
      </c>
      <c r="AC150" s="71">
        <v>60</v>
      </c>
      <c r="AD150" s="73">
        <v>60</v>
      </c>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row>
    <row r="151" spans="1:681" s="15" customFormat="1" ht="15" x14ac:dyDescent="0.25">
      <c r="A151" s="23" t="s">
        <v>145</v>
      </c>
      <c r="B151" s="14" t="s">
        <v>114</v>
      </c>
      <c r="C151" s="26"/>
      <c r="D151" s="29">
        <v>0</v>
      </c>
      <c r="E151" s="29">
        <v>1</v>
      </c>
      <c r="F151" s="29">
        <v>1</v>
      </c>
      <c r="G151" s="29">
        <v>1</v>
      </c>
      <c r="H151" s="26">
        <v>1</v>
      </c>
      <c r="I151" s="26">
        <v>1</v>
      </c>
      <c r="J151" s="26">
        <v>1</v>
      </c>
      <c r="K151" s="26">
        <v>1</v>
      </c>
      <c r="L151" s="26">
        <v>1</v>
      </c>
      <c r="M151" s="26">
        <v>1</v>
      </c>
      <c r="N151" s="26">
        <v>1</v>
      </c>
      <c r="O151" s="42">
        <v>1</v>
      </c>
      <c r="P151" s="44">
        <v>1</v>
      </c>
      <c r="Q151" s="47">
        <v>1</v>
      </c>
      <c r="R151" s="50">
        <v>1</v>
      </c>
      <c r="S151" s="52">
        <v>1</v>
      </c>
      <c r="T151" s="26">
        <v>1</v>
      </c>
      <c r="U151" s="55">
        <v>1</v>
      </c>
      <c r="V151" s="57">
        <v>1</v>
      </c>
      <c r="W151" s="59">
        <v>1</v>
      </c>
      <c r="X151" s="61">
        <v>1</v>
      </c>
      <c r="Y151" s="63">
        <v>1</v>
      </c>
      <c r="Z151" s="65">
        <v>1</v>
      </c>
      <c r="AA151" s="67">
        <v>1</v>
      </c>
      <c r="AB151" s="69">
        <v>1</v>
      </c>
      <c r="AC151" s="71">
        <v>1</v>
      </c>
      <c r="AD151" s="73">
        <v>2</v>
      </c>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row>
    <row r="152" spans="1:681" s="15" customFormat="1" ht="15" x14ac:dyDescent="0.25">
      <c r="A152" s="23" t="s">
        <v>141</v>
      </c>
      <c r="B152" s="14" t="s">
        <v>115</v>
      </c>
      <c r="C152" s="26"/>
      <c r="D152" s="29">
        <v>0</v>
      </c>
      <c r="E152" s="29">
        <v>1</v>
      </c>
      <c r="F152" s="29">
        <v>1</v>
      </c>
      <c r="G152" s="29">
        <v>1</v>
      </c>
      <c r="H152" s="26">
        <v>1</v>
      </c>
      <c r="I152" s="26">
        <v>1</v>
      </c>
      <c r="J152" s="26">
        <v>1</v>
      </c>
      <c r="K152" s="26">
        <v>1</v>
      </c>
      <c r="L152" s="26">
        <v>1</v>
      </c>
      <c r="M152" s="26">
        <v>1</v>
      </c>
      <c r="N152" s="26">
        <v>1</v>
      </c>
      <c r="O152" s="42">
        <v>1</v>
      </c>
      <c r="P152" s="44">
        <v>2</v>
      </c>
      <c r="Q152" s="47">
        <v>2</v>
      </c>
      <c r="R152" s="50">
        <v>2</v>
      </c>
      <c r="S152" s="52">
        <v>2</v>
      </c>
      <c r="T152" s="26">
        <v>2</v>
      </c>
      <c r="U152" s="55">
        <v>2</v>
      </c>
      <c r="V152" s="57">
        <v>2</v>
      </c>
      <c r="W152" s="59">
        <v>2</v>
      </c>
      <c r="X152" s="61">
        <v>2</v>
      </c>
      <c r="Y152" s="63">
        <v>2</v>
      </c>
      <c r="Z152" s="65">
        <v>2</v>
      </c>
      <c r="AA152" s="67">
        <v>2</v>
      </c>
      <c r="AB152" s="69">
        <v>2</v>
      </c>
      <c r="AC152" s="71">
        <v>2</v>
      </c>
      <c r="AD152" s="73">
        <v>2</v>
      </c>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row>
    <row r="153" spans="1:681" s="15" customFormat="1" ht="15" x14ac:dyDescent="0.25">
      <c r="A153" s="23" t="s">
        <v>140</v>
      </c>
      <c r="B153" s="14" t="s">
        <v>116</v>
      </c>
      <c r="C153" s="26"/>
      <c r="D153" s="29">
        <v>0</v>
      </c>
      <c r="E153" s="29">
        <v>0</v>
      </c>
      <c r="F153" s="29">
        <v>0</v>
      </c>
      <c r="G153" s="29">
        <v>0</v>
      </c>
      <c r="H153" s="26">
        <v>0</v>
      </c>
      <c r="I153" s="26">
        <v>0</v>
      </c>
      <c r="J153" s="26">
        <v>0</v>
      </c>
      <c r="K153" s="26">
        <v>0</v>
      </c>
      <c r="L153" s="26">
        <v>0</v>
      </c>
      <c r="M153" s="26">
        <v>0</v>
      </c>
      <c r="N153" s="26">
        <v>0</v>
      </c>
      <c r="O153" s="42">
        <v>0</v>
      </c>
      <c r="P153" s="44">
        <v>0</v>
      </c>
      <c r="Q153" s="47">
        <v>0</v>
      </c>
      <c r="R153" s="50">
        <v>0</v>
      </c>
      <c r="S153" s="52">
        <v>0</v>
      </c>
      <c r="T153" s="26">
        <v>0</v>
      </c>
      <c r="U153" s="55">
        <v>0</v>
      </c>
      <c r="V153" s="57">
        <v>0</v>
      </c>
      <c r="W153" s="59">
        <v>0</v>
      </c>
      <c r="X153" s="61">
        <v>0</v>
      </c>
      <c r="Y153" s="63">
        <v>0</v>
      </c>
      <c r="Z153" s="65">
        <v>1</v>
      </c>
      <c r="AA153" s="67">
        <v>1</v>
      </c>
      <c r="AB153" s="69">
        <v>1</v>
      </c>
      <c r="AC153" s="71">
        <v>0</v>
      </c>
      <c r="AD153" s="73">
        <v>0</v>
      </c>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row>
    <row r="154" spans="1:681" s="15" customFormat="1" ht="15" x14ac:dyDescent="0.25">
      <c r="A154" s="23" t="s">
        <v>140</v>
      </c>
      <c r="B154" s="14" t="s">
        <v>117</v>
      </c>
      <c r="C154" s="26"/>
      <c r="D154" s="29">
        <v>0</v>
      </c>
      <c r="E154" s="29">
        <v>2</v>
      </c>
      <c r="F154" s="29">
        <v>1</v>
      </c>
      <c r="G154" s="29">
        <v>1</v>
      </c>
      <c r="H154" s="26">
        <v>1</v>
      </c>
      <c r="I154" s="26">
        <v>1</v>
      </c>
      <c r="J154" s="26">
        <v>1</v>
      </c>
      <c r="K154" s="26">
        <v>1</v>
      </c>
      <c r="L154" s="26">
        <v>2</v>
      </c>
      <c r="M154" s="26">
        <v>2</v>
      </c>
      <c r="N154" s="26">
        <v>2</v>
      </c>
      <c r="O154" s="42">
        <v>2</v>
      </c>
      <c r="P154" s="44">
        <v>2</v>
      </c>
      <c r="Q154" s="47">
        <v>2</v>
      </c>
      <c r="R154" s="50">
        <v>2</v>
      </c>
      <c r="S154" s="52">
        <v>2</v>
      </c>
      <c r="T154" s="26">
        <v>2</v>
      </c>
      <c r="U154" s="55">
        <v>2</v>
      </c>
      <c r="V154" s="57">
        <v>2</v>
      </c>
      <c r="W154" s="59">
        <v>2</v>
      </c>
      <c r="X154" s="61">
        <v>2</v>
      </c>
      <c r="Y154" s="63">
        <v>2</v>
      </c>
      <c r="Z154" s="65">
        <v>2</v>
      </c>
      <c r="AA154" s="67">
        <v>2</v>
      </c>
      <c r="AB154" s="69">
        <v>2</v>
      </c>
      <c r="AC154" s="71">
        <v>2</v>
      </c>
      <c r="AD154" s="73">
        <v>2</v>
      </c>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row>
    <row r="155" spans="1:681" s="15" customFormat="1" ht="15" x14ac:dyDescent="0.25">
      <c r="A155" s="23" t="s">
        <v>145</v>
      </c>
      <c r="B155" s="14" t="s">
        <v>118</v>
      </c>
      <c r="C155" s="26"/>
      <c r="D155" s="29">
        <v>0</v>
      </c>
      <c r="E155" s="29">
        <v>2</v>
      </c>
      <c r="F155" s="29">
        <v>1</v>
      </c>
      <c r="G155" s="29">
        <v>1</v>
      </c>
      <c r="H155" s="26">
        <v>1</v>
      </c>
      <c r="I155" s="26">
        <v>1</v>
      </c>
      <c r="J155" s="26">
        <v>1</v>
      </c>
      <c r="K155" s="26">
        <v>2</v>
      </c>
      <c r="L155" s="26">
        <v>2</v>
      </c>
      <c r="M155" s="26">
        <v>2</v>
      </c>
      <c r="N155" s="26">
        <v>3</v>
      </c>
      <c r="O155" s="42">
        <v>3</v>
      </c>
      <c r="P155" s="44">
        <v>4</v>
      </c>
      <c r="Q155" s="47">
        <v>4</v>
      </c>
      <c r="R155" s="50">
        <v>4</v>
      </c>
      <c r="S155" s="52">
        <v>4</v>
      </c>
      <c r="T155" s="26">
        <v>4</v>
      </c>
      <c r="U155" s="55">
        <v>4</v>
      </c>
      <c r="V155" s="57">
        <v>4</v>
      </c>
      <c r="W155" s="59">
        <v>5</v>
      </c>
      <c r="X155" s="61">
        <v>6</v>
      </c>
      <c r="Y155" s="63">
        <v>5</v>
      </c>
      <c r="Z155" s="65">
        <v>5</v>
      </c>
      <c r="AA155" s="67">
        <v>5</v>
      </c>
      <c r="AB155" s="69">
        <v>6</v>
      </c>
      <c r="AC155" s="71">
        <v>7</v>
      </c>
      <c r="AD155" s="73">
        <v>7</v>
      </c>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row>
    <row r="156" spans="1:681" s="15" customFormat="1" ht="15" x14ac:dyDescent="0.25">
      <c r="A156" s="23" t="s">
        <v>145</v>
      </c>
      <c r="B156" s="14" t="s">
        <v>119</v>
      </c>
      <c r="C156" s="26"/>
      <c r="D156" s="29">
        <v>0</v>
      </c>
      <c r="E156" s="29">
        <v>1</v>
      </c>
      <c r="F156" s="29">
        <v>1</v>
      </c>
      <c r="G156" s="29">
        <v>1</v>
      </c>
      <c r="H156" s="26">
        <v>1</v>
      </c>
      <c r="I156" s="26">
        <v>1</v>
      </c>
      <c r="J156" s="26">
        <v>1</v>
      </c>
      <c r="K156" s="26">
        <v>1</v>
      </c>
      <c r="L156" s="26">
        <v>1</v>
      </c>
      <c r="M156" s="26">
        <v>1</v>
      </c>
      <c r="N156" s="26">
        <v>1</v>
      </c>
      <c r="O156" s="42">
        <v>1</v>
      </c>
      <c r="P156" s="44">
        <v>1</v>
      </c>
      <c r="Q156" s="47">
        <v>1</v>
      </c>
      <c r="R156" s="50">
        <v>2</v>
      </c>
      <c r="S156" s="52">
        <v>2</v>
      </c>
      <c r="T156" s="26">
        <v>2</v>
      </c>
      <c r="U156" s="55">
        <v>2</v>
      </c>
      <c r="V156" s="57">
        <v>2</v>
      </c>
      <c r="W156" s="59">
        <v>2</v>
      </c>
      <c r="X156" s="61">
        <v>2</v>
      </c>
      <c r="Y156" s="63">
        <v>2</v>
      </c>
      <c r="Z156" s="65">
        <v>2</v>
      </c>
      <c r="AA156" s="67">
        <v>3</v>
      </c>
      <c r="AB156" s="69">
        <v>6</v>
      </c>
      <c r="AC156" s="71">
        <v>6</v>
      </c>
      <c r="AD156" s="73">
        <v>6</v>
      </c>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row>
    <row r="157" spans="1:681" s="15" customFormat="1" ht="15" x14ac:dyDescent="0.25">
      <c r="A157" s="23" t="s">
        <v>140</v>
      </c>
      <c r="B157" s="14" t="s">
        <v>120</v>
      </c>
      <c r="C157" s="26"/>
      <c r="D157" s="29">
        <v>0</v>
      </c>
      <c r="E157" s="29">
        <v>0</v>
      </c>
      <c r="F157" s="29">
        <v>0</v>
      </c>
      <c r="G157" s="29">
        <v>0</v>
      </c>
      <c r="H157" s="26">
        <v>0</v>
      </c>
      <c r="I157" s="26">
        <v>0</v>
      </c>
      <c r="J157" s="26">
        <v>0</v>
      </c>
      <c r="K157" s="26">
        <v>0</v>
      </c>
      <c r="L157" s="26">
        <v>0</v>
      </c>
      <c r="M157" s="26">
        <v>0</v>
      </c>
      <c r="N157" s="26">
        <v>0</v>
      </c>
      <c r="O157" s="42">
        <v>0</v>
      </c>
      <c r="P157" s="44">
        <v>0</v>
      </c>
      <c r="Q157" s="47">
        <v>0</v>
      </c>
      <c r="R157" s="50">
        <v>0</v>
      </c>
      <c r="S157" s="52">
        <v>0</v>
      </c>
      <c r="T157" s="26">
        <v>0</v>
      </c>
      <c r="U157" s="55">
        <v>0</v>
      </c>
      <c r="V157" s="57">
        <v>0</v>
      </c>
      <c r="W157" s="59">
        <v>0</v>
      </c>
      <c r="X157" s="61">
        <v>0</v>
      </c>
      <c r="Y157" s="63">
        <v>0</v>
      </c>
      <c r="Z157" s="65">
        <v>0</v>
      </c>
      <c r="AA157" s="67">
        <v>0</v>
      </c>
      <c r="AB157" s="69">
        <v>0</v>
      </c>
      <c r="AC157" s="71">
        <v>0</v>
      </c>
      <c r="AD157" s="73">
        <v>0</v>
      </c>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row>
    <row r="158" spans="1:681" s="15" customFormat="1" ht="15" x14ac:dyDescent="0.25">
      <c r="A158" s="23" t="s">
        <v>145</v>
      </c>
      <c r="B158" s="14" t="s">
        <v>121</v>
      </c>
      <c r="C158" s="26"/>
      <c r="D158" s="29">
        <v>0</v>
      </c>
      <c r="E158" s="29">
        <v>1</v>
      </c>
      <c r="F158" s="29">
        <v>1</v>
      </c>
      <c r="G158" s="29">
        <v>1</v>
      </c>
      <c r="H158" s="26">
        <v>1</v>
      </c>
      <c r="I158" s="26">
        <v>1</v>
      </c>
      <c r="J158" s="26">
        <v>1</v>
      </c>
      <c r="K158" s="26">
        <v>1</v>
      </c>
      <c r="L158" s="26">
        <v>1</v>
      </c>
      <c r="M158" s="26">
        <v>1</v>
      </c>
      <c r="N158" s="26">
        <v>1</v>
      </c>
      <c r="O158" s="42">
        <v>1</v>
      </c>
      <c r="P158" s="44">
        <v>1</v>
      </c>
      <c r="Q158" s="47">
        <v>1</v>
      </c>
      <c r="R158" s="50">
        <v>1</v>
      </c>
      <c r="S158" s="52">
        <v>1</v>
      </c>
      <c r="T158" s="26">
        <v>1</v>
      </c>
      <c r="U158" s="55">
        <v>2</v>
      </c>
      <c r="V158" s="57">
        <v>2</v>
      </c>
      <c r="W158" s="59">
        <v>2</v>
      </c>
      <c r="X158" s="61">
        <v>2</v>
      </c>
      <c r="Y158" s="63">
        <v>2</v>
      </c>
      <c r="Z158" s="65">
        <v>2</v>
      </c>
      <c r="AA158" s="67">
        <v>3</v>
      </c>
      <c r="AB158" s="69">
        <v>3</v>
      </c>
      <c r="AC158" s="71">
        <v>5</v>
      </c>
      <c r="AD158" s="73">
        <v>5</v>
      </c>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row>
    <row r="159" spans="1:681" s="15" customFormat="1" ht="15" x14ac:dyDescent="0.25">
      <c r="A159" s="23" t="s">
        <v>144</v>
      </c>
      <c r="B159" s="14" t="s">
        <v>122</v>
      </c>
      <c r="C159" s="26"/>
      <c r="D159" s="29">
        <v>0</v>
      </c>
      <c r="E159" s="29">
        <v>4</v>
      </c>
      <c r="F159" s="29">
        <v>3</v>
      </c>
      <c r="G159" s="29">
        <v>3</v>
      </c>
      <c r="H159" s="26">
        <v>5</v>
      </c>
      <c r="I159" s="26">
        <v>6</v>
      </c>
      <c r="J159" s="26">
        <v>4</v>
      </c>
      <c r="K159" s="26">
        <v>4</v>
      </c>
      <c r="L159" s="26">
        <v>4</v>
      </c>
      <c r="M159" s="26">
        <v>4</v>
      </c>
      <c r="N159" s="26">
        <v>5</v>
      </c>
      <c r="O159" s="42">
        <v>5</v>
      </c>
      <c r="P159" s="44">
        <v>5</v>
      </c>
      <c r="Q159" s="47">
        <v>5</v>
      </c>
      <c r="R159" s="50">
        <v>5</v>
      </c>
      <c r="S159" s="52">
        <v>5</v>
      </c>
      <c r="T159" s="26">
        <v>5</v>
      </c>
      <c r="U159" s="55">
        <v>5</v>
      </c>
      <c r="V159" s="57">
        <v>5</v>
      </c>
      <c r="W159" s="59">
        <v>5</v>
      </c>
      <c r="X159" s="61">
        <v>5</v>
      </c>
      <c r="Y159" s="63">
        <v>5</v>
      </c>
      <c r="Z159" s="65">
        <v>5</v>
      </c>
      <c r="AA159" s="67">
        <v>5</v>
      </c>
      <c r="AB159" s="69">
        <v>5</v>
      </c>
      <c r="AC159" s="71">
        <v>6</v>
      </c>
      <c r="AD159" s="73">
        <v>6</v>
      </c>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row>
    <row r="160" spans="1:681" s="15" customFormat="1" ht="15" x14ac:dyDescent="0.25">
      <c r="A160" s="23" t="s">
        <v>139</v>
      </c>
      <c r="B160" s="14" t="s">
        <v>123</v>
      </c>
      <c r="C160" s="26"/>
      <c r="D160" s="29">
        <v>0</v>
      </c>
      <c r="E160" s="29">
        <v>1</v>
      </c>
      <c r="F160" s="29">
        <v>1</v>
      </c>
      <c r="G160" s="29">
        <v>1</v>
      </c>
      <c r="H160" s="26">
        <v>1</v>
      </c>
      <c r="I160" s="26">
        <v>1</v>
      </c>
      <c r="J160" s="26">
        <v>1</v>
      </c>
      <c r="K160" s="26">
        <v>1</v>
      </c>
      <c r="L160" s="26">
        <v>1</v>
      </c>
      <c r="M160" s="26">
        <v>1</v>
      </c>
      <c r="N160" s="26">
        <v>1</v>
      </c>
      <c r="O160" s="42">
        <v>1</v>
      </c>
      <c r="P160" s="44">
        <v>1</v>
      </c>
      <c r="Q160" s="47">
        <v>1</v>
      </c>
      <c r="R160" s="50">
        <v>1</v>
      </c>
      <c r="S160" s="52">
        <v>1</v>
      </c>
      <c r="T160" s="26">
        <v>1</v>
      </c>
      <c r="U160" s="55">
        <v>1</v>
      </c>
      <c r="V160" s="57">
        <v>1</v>
      </c>
      <c r="W160" s="59">
        <v>2</v>
      </c>
      <c r="X160" s="61">
        <v>2</v>
      </c>
      <c r="Y160" s="63">
        <v>2</v>
      </c>
      <c r="Z160" s="65">
        <v>2</v>
      </c>
      <c r="AA160" s="67">
        <v>2</v>
      </c>
      <c r="AB160" s="69">
        <v>2</v>
      </c>
      <c r="AC160" s="71">
        <v>2</v>
      </c>
      <c r="AD160" s="73">
        <v>2</v>
      </c>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row>
    <row r="161" spans="1:681" s="15" customFormat="1" ht="15" x14ac:dyDescent="0.25">
      <c r="A161" s="23" t="s">
        <v>144</v>
      </c>
      <c r="B161" s="14" t="s">
        <v>124</v>
      </c>
      <c r="C161" s="26"/>
      <c r="D161" s="29">
        <v>0</v>
      </c>
      <c r="E161" s="29">
        <v>2</v>
      </c>
      <c r="F161" s="29">
        <v>2</v>
      </c>
      <c r="G161" s="29">
        <v>2</v>
      </c>
      <c r="H161" s="26">
        <v>2</v>
      </c>
      <c r="I161" s="26">
        <v>2</v>
      </c>
      <c r="J161" s="26">
        <v>2</v>
      </c>
      <c r="K161" s="26">
        <v>2</v>
      </c>
      <c r="L161" s="26">
        <v>2</v>
      </c>
      <c r="M161" s="26">
        <v>2</v>
      </c>
      <c r="N161" s="26">
        <v>2</v>
      </c>
      <c r="O161" s="42">
        <v>2</v>
      </c>
      <c r="P161" s="44">
        <v>2</v>
      </c>
      <c r="Q161" s="47">
        <v>3</v>
      </c>
      <c r="R161" s="50">
        <v>3</v>
      </c>
      <c r="S161" s="52">
        <v>4</v>
      </c>
      <c r="T161" s="26">
        <v>4</v>
      </c>
      <c r="U161" s="55">
        <v>5</v>
      </c>
      <c r="V161" s="57">
        <v>5</v>
      </c>
      <c r="W161" s="59">
        <v>5</v>
      </c>
      <c r="X161" s="61">
        <v>5</v>
      </c>
      <c r="Y161" s="63">
        <v>5</v>
      </c>
      <c r="Z161" s="65">
        <v>5</v>
      </c>
      <c r="AA161" s="67">
        <v>5</v>
      </c>
      <c r="AB161" s="69">
        <v>5</v>
      </c>
      <c r="AC161" s="71">
        <v>5</v>
      </c>
      <c r="AD161" s="73">
        <v>5</v>
      </c>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row>
    <row r="162" spans="1:681" s="15" customFormat="1" ht="15" x14ac:dyDescent="0.25">
      <c r="A162" s="23" t="s">
        <v>145</v>
      </c>
      <c r="B162" s="14" t="s">
        <v>125</v>
      </c>
      <c r="C162" s="26"/>
      <c r="D162" s="29">
        <v>0</v>
      </c>
      <c r="E162" s="29">
        <v>1</v>
      </c>
      <c r="F162" s="29">
        <v>1</v>
      </c>
      <c r="G162" s="29">
        <v>1</v>
      </c>
      <c r="H162" s="26">
        <v>0</v>
      </c>
      <c r="I162" s="26">
        <v>0</v>
      </c>
      <c r="J162" s="26">
        <v>0</v>
      </c>
      <c r="K162" s="26">
        <v>1</v>
      </c>
      <c r="L162" s="26">
        <v>1</v>
      </c>
      <c r="M162" s="26">
        <v>1</v>
      </c>
      <c r="N162" s="26">
        <v>1</v>
      </c>
      <c r="O162" s="42">
        <v>1</v>
      </c>
      <c r="P162" s="44">
        <v>1</v>
      </c>
      <c r="Q162" s="47">
        <v>1</v>
      </c>
      <c r="R162" s="50">
        <v>1</v>
      </c>
      <c r="S162" s="52">
        <v>1</v>
      </c>
      <c r="T162" s="26">
        <v>1</v>
      </c>
      <c r="U162" s="55">
        <v>1</v>
      </c>
      <c r="V162" s="57">
        <v>1</v>
      </c>
      <c r="W162" s="59">
        <v>2</v>
      </c>
      <c r="X162" s="61">
        <v>2</v>
      </c>
      <c r="Y162" s="63">
        <v>2</v>
      </c>
      <c r="Z162" s="65">
        <v>2</v>
      </c>
      <c r="AA162" s="67">
        <v>2</v>
      </c>
      <c r="AB162" s="69">
        <v>2</v>
      </c>
      <c r="AC162" s="71">
        <v>2</v>
      </c>
      <c r="AD162" s="73">
        <v>2</v>
      </c>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row>
    <row r="163" spans="1:681" s="15" customFormat="1" ht="15" x14ac:dyDescent="0.25">
      <c r="A163" s="23" t="s">
        <v>144</v>
      </c>
      <c r="B163" s="14" t="s">
        <v>126</v>
      </c>
      <c r="C163" s="26"/>
      <c r="D163" s="29">
        <v>0</v>
      </c>
      <c r="E163" s="29">
        <v>0</v>
      </c>
      <c r="F163" s="29">
        <v>0</v>
      </c>
      <c r="G163" s="29">
        <v>0</v>
      </c>
      <c r="H163" s="26">
        <v>0</v>
      </c>
      <c r="I163" s="26">
        <v>0</v>
      </c>
      <c r="J163" s="26">
        <v>0</v>
      </c>
      <c r="K163" s="26">
        <v>0</v>
      </c>
      <c r="L163" s="26">
        <v>0</v>
      </c>
      <c r="M163" s="26">
        <v>0</v>
      </c>
      <c r="N163" s="26">
        <v>0</v>
      </c>
      <c r="O163" s="42">
        <v>1</v>
      </c>
      <c r="P163" s="44">
        <v>1</v>
      </c>
      <c r="Q163" s="47">
        <v>1</v>
      </c>
      <c r="R163" s="50">
        <v>1</v>
      </c>
      <c r="S163" s="52">
        <v>1</v>
      </c>
      <c r="T163" s="26">
        <v>1</v>
      </c>
      <c r="U163" s="55">
        <v>1</v>
      </c>
      <c r="V163" s="57">
        <v>1</v>
      </c>
      <c r="W163" s="59">
        <v>1</v>
      </c>
      <c r="X163" s="61">
        <v>1</v>
      </c>
      <c r="Y163" s="63">
        <v>1</v>
      </c>
      <c r="Z163" s="65">
        <v>1</v>
      </c>
      <c r="AA163" s="67">
        <v>1</v>
      </c>
      <c r="AB163" s="69">
        <v>1</v>
      </c>
      <c r="AC163" s="71">
        <v>1</v>
      </c>
      <c r="AD163" s="73">
        <v>1</v>
      </c>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row>
    <row r="164" spans="1:681" s="15" customFormat="1" ht="15" x14ac:dyDescent="0.25">
      <c r="A164" s="23" t="s">
        <v>140</v>
      </c>
      <c r="B164" s="14" t="s">
        <v>127</v>
      </c>
      <c r="C164" s="26"/>
      <c r="D164" s="29">
        <v>0</v>
      </c>
      <c r="E164" s="29">
        <v>3</v>
      </c>
      <c r="F164" s="29">
        <v>3</v>
      </c>
      <c r="G164" s="26">
        <v>3</v>
      </c>
      <c r="H164" s="26">
        <v>3</v>
      </c>
      <c r="I164" s="26">
        <v>3</v>
      </c>
      <c r="J164" s="26">
        <v>3</v>
      </c>
      <c r="K164" s="26">
        <v>3</v>
      </c>
      <c r="L164" s="26">
        <v>3</v>
      </c>
      <c r="M164" s="26">
        <v>3</v>
      </c>
      <c r="N164" s="26">
        <v>3</v>
      </c>
      <c r="O164" s="42">
        <v>3</v>
      </c>
      <c r="P164" s="44">
        <v>3</v>
      </c>
      <c r="Q164" s="47">
        <v>6</v>
      </c>
      <c r="R164" s="50">
        <v>6</v>
      </c>
      <c r="S164" s="52">
        <v>6</v>
      </c>
      <c r="T164" s="26">
        <v>6</v>
      </c>
      <c r="U164" s="55">
        <v>6</v>
      </c>
      <c r="V164" s="57">
        <v>6</v>
      </c>
      <c r="W164" s="59">
        <v>6</v>
      </c>
      <c r="X164" s="61">
        <v>6</v>
      </c>
      <c r="Y164" s="63">
        <v>6</v>
      </c>
      <c r="Z164" s="65">
        <v>6</v>
      </c>
      <c r="AA164" s="67">
        <v>6</v>
      </c>
      <c r="AB164" s="69">
        <v>6</v>
      </c>
      <c r="AC164" s="71">
        <v>6</v>
      </c>
      <c r="AD164" s="73">
        <v>6</v>
      </c>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row>
    <row r="165" spans="1:681" s="15" customFormat="1" ht="15" x14ac:dyDescent="0.25">
      <c r="A165" s="23" t="s">
        <v>142</v>
      </c>
      <c r="B165" s="14" t="s">
        <v>128</v>
      </c>
      <c r="C165" s="26"/>
      <c r="D165" s="29">
        <v>0</v>
      </c>
      <c r="E165" s="29">
        <v>0</v>
      </c>
      <c r="F165" s="29">
        <v>0</v>
      </c>
      <c r="G165" s="29">
        <v>0</v>
      </c>
      <c r="H165" s="26">
        <v>0</v>
      </c>
      <c r="I165" s="26">
        <v>0</v>
      </c>
      <c r="J165" s="26">
        <v>0</v>
      </c>
      <c r="K165" s="26">
        <v>0</v>
      </c>
      <c r="L165" s="26">
        <v>0</v>
      </c>
      <c r="M165" s="26">
        <v>0</v>
      </c>
      <c r="N165" s="26">
        <v>0</v>
      </c>
      <c r="O165" s="42">
        <v>0</v>
      </c>
      <c r="P165" s="44">
        <v>0</v>
      </c>
      <c r="Q165" s="47">
        <v>0</v>
      </c>
      <c r="R165" s="50">
        <v>0</v>
      </c>
      <c r="S165" s="52">
        <v>0</v>
      </c>
      <c r="T165" s="26">
        <v>0</v>
      </c>
      <c r="U165" s="55">
        <v>0</v>
      </c>
      <c r="V165" s="57">
        <v>0</v>
      </c>
      <c r="W165" s="59">
        <v>1</v>
      </c>
      <c r="X165" s="61">
        <v>1</v>
      </c>
      <c r="Y165" s="63">
        <v>1</v>
      </c>
      <c r="Z165" s="65">
        <v>1</v>
      </c>
      <c r="AA165" s="67">
        <v>1</v>
      </c>
      <c r="AB165" s="69">
        <v>1</v>
      </c>
      <c r="AC165" s="71">
        <v>1</v>
      </c>
      <c r="AD165" s="73">
        <v>1</v>
      </c>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row>
    <row r="166" spans="1:681" s="15" customFormat="1" ht="15" x14ac:dyDescent="0.25">
      <c r="A166" s="23" t="s">
        <v>145</v>
      </c>
      <c r="B166" s="14" t="s">
        <v>129</v>
      </c>
      <c r="C166" s="26"/>
      <c r="D166" s="29">
        <v>0</v>
      </c>
      <c r="E166" s="29">
        <v>2</v>
      </c>
      <c r="F166" s="29">
        <v>1</v>
      </c>
      <c r="G166" s="29">
        <v>1</v>
      </c>
      <c r="H166" s="26">
        <v>2</v>
      </c>
      <c r="I166" s="26">
        <v>2</v>
      </c>
      <c r="J166" s="26">
        <v>2</v>
      </c>
      <c r="K166" s="26">
        <v>2</v>
      </c>
      <c r="L166" s="26">
        <v>2</v>
      </c>
      <c r="M166" s="26">
        <v>2</v>
      </c>
      <c r="N166" s="26">
        <v>2</v>
      </c>
      <c r="O166" s="42">
        <v>2</v>
      </c>
      <c r="P166" s="44">
        <v>2</v>
      </c>
      <c r="Q166" s="47">
        <v>2</v>
      </c>
      <c r="R166" s="50">
        <v>2</v>
      </c>
      <c r="S166" s="52">
        <v>2</v>
      </c>
      <c r="T166" s="26">
        <v>2</v>
      </c>
      <c r="U166" s="55">
        <v>2</v>
      </c>
      <c r="V166" s="57">
        <v>3</v>
      </c>
      <c r="W166" s="59">
        <v>3</v>
      </c>
      <c r="X166" s="61">
        <v>3</v>
      </c>
      <c r="Y166" s="63">
        <v>3</v>
      </c>
      <c r="Z166" s="65">
        <v>3</v>
      </c>
      <c r="AA166" s="67">
        <v>3</v>
      </c>
      <c r="AB166" s="69">
        <v>3</v>
      </c>
      <c r="AC166" s="71">
        <v>3</v>
      </c>
      <c r="AD166" s="73">
        <v>3</v>
      </c>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row>
    <row r="167" spans="1:681" s="15" customFormat="1" ht="15" x14ac:dyDescent="0.25">
      <c r="A167" s="23" t="s">
        <v>144</v>
      </c>
      <c r="B167" s="14" t="s">
        <v>130</v>
      </c>
      <c r="C167" s="26"/>
      <c r="D167" s="29">
        <v>0</v>
      </c>
      <c r="E167" s="29">
        <v>4</v>
      </c>
      <c r="F167" s="29">
        <v>4</v>
      </c>
      <c r="G167" s="26">
        <v>4</v>
      </c>
      <c r="H167" s="26">
        <v>4</v>
      </c>
      <c r="I167" s="26">
        <v>4</v>
      </c>
      <c r="J167" s="26">
        <v>4</v>
      </c>
      <c r="K167" s="26">
        <v>4</v>
      </c>
      <c r="L167" s="26">
        <v>4</v>
      </c>
      <c r="M167" s="26">
        <v>4</v>
      </c>
      <c r="N167" s="26">
        <v>4</v>
      </c>
      <c r="O167" s="42">
        <v>4</v>
      </c>
      <c r="P167" s="44">
        <v>4</v>
      </c>
      <c r="Q167" s="47">
        <v>4</v>
      </c>
      <c r="R167" s="50">
        <v>4</v>
      </c>
      <c r="S167" s="52">
        <v>4</v>
      </c>
      <c r="T167" s="26">
        <v>4</v>
      </c>
      <c r="U167" s="55">
        <v>4</v>
      </c>
      <c r="V167" s="57">
        <v>4</v>
      </c>
      <c r="W167" s="59">
        <v>4</v>
      </c>
      <c r="X167" s="61">
        <v>5</v>
      </c>
      <c r="Y167" s="63">
        <v>5</v>
      </c>
      <c r="Z167" s="65">
        <v>5</v>
      </c>
      <c r="AA167" s="67">
        <v>5</v>
      </c>
      <c r="AB167" s="69">
        <v>5</v>
      </c>
      <c r="AC167" s="71">
        <v>5</v>
      </c>
      <c r="AD167" s="73">
        <v>5</v>
      </c>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row>
    <row r="168" spans="1:681" s="15" customFormat="1" ht="15" x14ac:dyDescent="0.25">
      <c r="A168" s="23" t="s">
        <v>139</v>
      </c>
      <c r="B168" s="14" t="s">
        <v>131</v>
      </c>
      <c r="C168" s="26"/>
      <c r="D168" s="29">
        <v>0</v>
      </c>
      <c r="E168" s="29">
        <v>0</v>
      </c>
      <c r="F168" s="29">
        <v>0</v>
      </c>
      <c r="G168" s="29">
        <v>0</v>
      </c>
      <c r="H168" s="26">
        <v>0</v>
      </c>
      <c r="I168" s="26">
        <v>0</v>
      </c>
      <c r="J168" s="26">
        <v>0</v>
      </c>
      <c r="K168" s="26">
        <v>0</v>
      </c>
      <c r="L168" s="26">
        <v>0</v>
      </c>
      <c r="M168" s="26">
        <v>0</v>
      </c>
      <c r="N168" s="26">
        <v>0</v>
      </c>
      <c r="O168" s="42">
        <v>0</v>
      </c>
      <c r="P168" s="44">
        <v>0</v>
      </c>
      <c r="Q168" s="47">
        <v>0</v>
      </c>
      <c r="R168" s="50">
        <v>0</v>
      </c>
      <c r="S168" s="52">
        <v>0</v>
      </c>
      <c r="T168" s="26">
        <v>0</v>
      </c>
      <c r="U168" s="55">
        <v>0</v>
      </c>
      <c r="V168" s="57">
        <v>0</v>
      </c>
      <c r="W168" s="59">
        <v>0</v>
      </c>
      <c r="X168" s="61">
        <v>0</v>
      </c>
      <c r="Y168" s="63">
        <v>0</v>
      </c>
      <c r="Z168" s="65">
        <v>0</v>
      </c>
      <c r="AA168" s="67">
        <v>0</v>
      </c>
      <c r="AB168" s="69">
        <v>0</v>
      </c>
      <c r="AC168" s="71">
        <v>0</v>
      </c>
      <c r="AD168" s="73">
        <v>0</v>
      </c>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row>
    <row r="169" spans="1:681" s="15" customFormat="1" ht="15" x14ac:dyDescent="0.25">
      <c r="A169" s="23" t="s">
        <v>145</v>
      </c>
      <c r="B169" s="14" t="s">
        <v>132</v>
      </c>
      <c r="C169" s="26"/>
      <c r="D169" s="29">
        <v>0</v>
      </c>
      <c r="E169" s="29">
        <v>0</v>
      </c>
      <c r="F169" s="29">
        <v>0</v>
      </c>
      <c r="G169" s="29">
        <v>0</v>
      </c>
      <c r="H169" s="26">
        <v>0</v>
      </c>
      <c r="I169" s="26">
        <v>0</v>
      </c>
      <c r="J169" s="26">
        <v>0</v>
      </c>
      <c r="K169" s="26">
        <v>0</v>
      </c>
      <c r="L169" s="26">
        <v>0</v>
      </c>
      <c r="M169" s="26">
        <v>1</v>
      </c>
      <c r="N169" s="26">
        <v>1</v>
      </c>
      <c r="O169" s="42">
        <v>1</v>
      </c>
      <c r="P169" s="44">
        <v>1</v>
      </c>
      <c r="Q169" s="47">
        <v>1</v>
      </c>
      <c r="R169" s="50">
        <v>1</v>
      </c>
      <c r="S169" s="52">
        <v>1</v>
      </c>
      <c r="T169" s="26">
        <v>1</v>
      </c>
      <c r="U169" s="55">
        <v>1</v>
      </c>
      <c r="V169" s="57">
        <v>1</v>
      </c>
      <c r="W169" s="59">
        <v>1</v>
      </c>
      <c r="X169" s="61">
        <v>1</v>
      </c>
      <c r="Y169" s="63">
        <v>1</v>
      </c>
      <c r="Z169" s="65">
        <v>1</v>
      </c>
      <c r="AA169" s="67">
        <v>1</v>
      </c>
      <c r="AB169" s="69">
        <v>1</v>
      </c>
      <c r="AC169" s="71">
        <v>1</v>
      </c>
      <c r="AD169" s="73">
        <v>1</v>
      </c>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row>
    <row r="170" spans="1:681" s="15" customFormat="1" ht="15" x14ac:dyDescent="0.25">
      <c r="A170" s="23" t="s">
        <v>143</v>
      </c>
      <c r="B170" s="14" t="s">
        <v>133</v>
      </c>
      <c r="C170" s="26"/>
      <c r="D170" s="29">
        <v>0</v>
      </c>
      <c r="E170" s="29">
        <v>25</v>
      </c>
      <c r="F170" s="29">
        <v>11</v>
      </c>
      <c r="G170" s="26">
        <v>11</v>
      </c>
      <c r="H170" s="26">
        <v>12</v>
      </c>
      <c r="I170" s="26">
        <v>15</v>
      </c>
      <c r="J170" s="26">
        <v>19</v>
      </c>
      <c r="K170" s="26">
        <v>24</v>
      </c>
      <c r="L170" s="26">
        <v>25</v>
      </c>
      <c r="M170" s="26">
        <v>25</v>
      </c>
      <c r="N170" s="26">
        <v>27</v>
      </c>
      <c r="O170" s="42">
        <v>27</v>
      </c>
      <c r="P170" s="44">
        <v>28</v>
      </c>
      <c r="Q170" s="47">
        <v>28</v>
      </c>
      <c r="R170" s="50">
        <v>30</v>
      </c>
      <c r="S170" s="52">
        <v>32</v>
      </c>
      <c r="T170" s="26">
        <v>32</v>
      </c>
      <c r="U170" s="55">
        <v>32</v>
      </c>
      <c r="V170" s="57">
        <v>32</v>
      </c>
      <c r="W170" s="59">
        <v>33</v>
      </c>
      <c r="X170" s="61">
        <v>33</v>
      </c>
      <c r="Y170" s="63">
        <v>36</v>
      </c>
      <c r="Z170" s="65">
        <v>37</v>
      </c>
      <c r="AA170" s="67">
        <v>37</v>
      </c>
      <c r="AB170" s="69">
        <v>40</v>
      </c>
      <c r="AC170" s="71">
        <v>42</v>
      </c>
      <c r="AD170" s="73">
        <v>44</v>
      </c>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row>
    <row r="171" spans="1:681" s="15" customFormat="1" ht="15" x14ac:dyDescent="0.25">
      <c r="A171" s="20">
        <v>99</v>
      </c>
      <c r="B171" s="14" t="s">
        <v>134</v>
      </c>
      <c r="C171" s="26"/>
      <c r="D171" s="29">
        <v>0</v>
      </c>
      <c r="E171" s="29">
        <v>0</v>
      </c>
      <c r="F171" s="29">
        <v>0</v>
      </c>
      <c r="G171" s="29">
        <v>0</v>
      </c>
      <c r="H171" s="26">
        <v>0</v>
      </c>
      <c r="I171" s="26">
        <v>0</v>
      </c>
      <c r="J171" s="26">
        <v>0</v>
      </c>
      <c r="K171" s="26">
        <v>0</v>
      </c>
      <c r="L171" s="26">
        <v>0</v>
      </c>
      <c r="M171" s="26">
        <v>0</v>
      </c>
      <c r="N171" s="26">
        <v>0</v>
      </c>
      <c r="O171" s="42">
        <v>0</v>
      </c>
      <c r="P171" s="44">
        <v>0</v>
      </c>
      <c r="Q171" s="46">
        <v>0</v>
      </c>
      <c r="R171" s="50">
        <v>0</v>
      </c>
      <c r="S171" s="52">
        <v>0</v>
      </c>
      <c r="T171" s="26">
        <v>0</v>
      </c>
      <c r="U171" s="55">
        <v>0</v>
      </c>
      <c r="V171" s="57">
        <v>0</v>
      </c>
      <c r="W171" s="59">
        <v>0</v>
      </c>
      <c r="X171" s="61">
        <v>0</v>
      </c>
      <c r="Y171" s="63">
        <v>0</v>
      </c>
      <c r="Z171" s="65">
        <v>0</v>
      </c>
      <c r="AA171" s="67">
        <v>0</v>
      </c>
      <c r="AB171" s="69">
        <v>0</v>
      </c>
      <c r="AC171" s="71">
        <v>0</v>
      </c>
      <c r="AD171" s="73">
        <v>0</v>
      </c>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row>
    <row r="172" spans="1:681" s="15" customFormat="1" x14ac:dyDescent="0.2">
      <c r="A172" s="24"/>
      <c r="B172" s="14"/>
      <c r="C172" s="26"/>
      <c r="D172" s="29"/>
      <c r="E172" s="29"/>
      <c r="F172" s="29"/>
      <c r="G172"/>
      <c r="H172"/>
      <c r="I172"/>
      <c r="J172" s="26"/>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row>
    <row r="173" spans="1:681" x14ac:dyDescent="0.2">
      <c r="B173" s="5" t="s">
        <v>160</v>
      </c>
      <c r="C173" s="26">
        <f t="shared" ref="C173:AH173" si="24">SUM(C56:C171)</f>
        <v>0</v>
      </c>
      <c r="D173" s="26">
        <f t="shared" si="24"/>
        <v>11</v>
      </c>
      <c r="E173" s="26">
        <f t="shared" si="24"/>
        <v>315</v>
      </c>
      <c r="F173" s="26">
        <f t="shared" si="24"/>
        <v>192</v>
      </c>
      <c r="G173" s="26">
        <f t="shared" si="24"/>
        <v>208</v>
      </c>
      <c r="H173" s="26">
        <f t="shared" si="24"/>
        <v>226</v>
      </c>
      <c r="I173" s="26">
        <f t="shared" si="24"/>
        <v>242</v>
      </c>
      <c r="J173" s="26">
        <f t="shared" si="24"/>
        <v>262</v>
      </c>
      <c r="K173" s="26">
        <f t="shared" si="24"/>
        <v>297</v>
      </c>
      <c r="L173" s="26">
        <f t="shared" si="24"/>
        <v>315</v>
      </c>
      <c r="M173" s="26">
        <f t="shared" si="24"/>
        <v>336</v>
      </c>
      <c r="N173" s="26">
        <f t="shared" si="24"/>
        <v>353</v>
      </c>
      <c r="O173" s="26">
        <f t="shared" si="24"/>
        <v>369</v>
      </c>
      <c r="P173" s="26">
        <f t="shared" si="24"/>
        <v>390</v>
      </c>
      <c r="Q173" s="26">
        <f t="shared" si="24"/>
        <v>409</v>
      </c>
      <c r="R173" s="26">
        <f t="shared" si="24"/>
        <v>426</v>
      </c>
      <c r="S173" s="26">
        <f t="shared" si="24"/>
        <v>452</v>
      </c>
      <c r="T173" s="26">
        <f t="shared" si="24"/>
        <v>471</v>
      </c>
      <c r="U173" s="26">
        <f t="shared" si="24"/>
        <v>490</v>
      </c>
      <c r="V173" s="26">
        <f t="shared" si="24"/>
        <v>508</v>
      </c>
      <c r="W173" s="26">
        <f t="shared" si="24"/>
        <v>533</v>
      </c>
      <c r="X173" s="26">
        <f t="shared" si="24"/>
        <v>550</v>
      </c>
      <c r="Y173" s="26">
        <f t="shared" si="24"/>
        <v>572</v>
      </c>
      <c r="Z173" s="26">
        <f t="shared" si="24"/>
        <v>587</v>
      </c>
      <c r="AA173" s="26">
        <f t="shared" si="24"/>
        <v>601</v>
      </c>
      <c r="AB173" s="26">
        <f t="shared" si="24"/>
        <v>626</v>
      </c>
      <c r="AC173" s="26">
        <f t="shared" si="24"/>
        <v>653</v>
      </c>
      <c r="AD173" s="26">
        <f t="shared" si="24"/>
        <v>673</v>
      </c>
      <c r="AE173" s="26">
        <f t="shared" si="24"/>
        <v>0</v>
      </c>
      <c r="AF173" s="26">
        <f t="shared" si="24"/>
        <v>0</v>
      </c>
      <c r="AG173" s="26">
        <f t="shared" si="24"/>
        <v>0</v>
      </c>
      <c r="AH173" s="26">
        <f t="shared" si="24"/>
        <v>0</v>
      </c>
      <c r="AI173" s="26">
        <f t="shared" ref="AI173:BN173" si="25">SUM(AI56:AI171)</f>
        <v>0</v>
      </c>
      <c r="AJ173" s="26">
        <f t="shared" si="25"/>
        <v>0</v>
      </c>
      <c r="AK173" s="26">
        <f t="shared" si="25"/>
        <v>0</v>
      </c>
      <c r="AL173" s="26">
        <f t="shared" si="25"/>
        <v>0</v>
      </c>
      <c r="AM173" s="26">
        <f t="shared" si="25"/>
        <v>0</v>
      </c>
      <c r="AN173" s="26">
        <f t="shared" si="25"/>
        <v>0</v>
      </c>
      <c r="AO173" s="26">
        <f t="shared" si="25"/>
        <v>0</v>
      </c>
      <c r="AP173" s="26">
        <f t="shared" si="25"/>
        <v>0</v>
      </c>
      <c r="AQ173" s="26">
        <f t="shared" si="25"/>
        <v>0</v>
      </c>
      <c r="AR173" s="26">
        <f t="shared" si="25"/>
        <v>0</v>
      </c>
      <c r="AS173" s="26">
        <f t="shared" si="25"/>
        <v>0</v>
      </c>
      <c r="AT173" s="26">
        <f t="shared" si="25"/>
        <v>0</v>
      </c>
      <c r="AU173" s="26">
        <f t="shared" si="25"/>
        <v>0</v>
      </c>
      <c r="AV173" s="26">
        <f t="shared" si="25"/>
        <v>0</v>
      </c>
      <c r="AW173" s="26">
        <f t="shared" si="25"/>
        <v>0</v>
      </c>
      <c r="AX173" s="26">
        <f t="shared" si="25"/>
        <v>0</v>
      </c>
      <c r="AY173" s="26">
        <f t="shared" si="25"/>
        <v>0</v>
      </c>
      <c r="AZ173" s="26">
        <f t="shared" si="25"/>
        <v>0</v>
      </c>
      <c r="BA173" s="26">
        <f t="shared" si="25"/>
        <v>0</v>
      </c>
      <c r="BB173" s="26">
        <f t="shared" si="25"/>
        <v>0</v>
      </c>
      <c r="BC173" s="26">
        <f t="shared" si="25"/>
        <v>0</v>
      </c>
      <c r="BD173" s="26">
        <f t="shared" si="25"/>
        <v>0</v>
      </c>
      <c r="BE173" s="26">
        <f t="shared" si="25"/>
        <v>0</v>
      </c>
      <c r="BF173" s="26">
        <f t="shared" si="25"/>
        <v>0</v>
      </c>
      <c r="BG173" s="26">
        <f t="shared" si="25"/>
        <v>0</v>
      </c>
      <c r="BH173" s="26">
        <f t="shared" si="25"/>
        <v>0</v>
      </c>
      <c r="BI173" s="26">
        <f t="shared" si="25"/>
        <v>0</v>
      </c>
      <c r="BJ173" s="26">
        <f t="shared" si="25"/>
        <v>0</v>
      </c>
      <c r="BK173" s="26">
        <f t="shared" si="25"/>
        <v>0</v>
      </c>
      <c r="BL173" s="26">
        <f t="shared" si="25"/>
        <v>0</v>
      </c>
      <c r="BM173" s="26">
        <f t="shared" si="25"/>
        <v>0</v>
      </c>
      <c r="BN173" s="26">
        <f t="shared" si="25"/>
        <v>0</v>
      </c>
      <c r="BO173" s="26">
        <f t="shared" ref="BO173:BV173" si="26">SUM(BO56:BO171)</f>
        <v>0</v>
      </c>
      <c r="BP173" s="26">
        <f t="shared" si="26"/>
        <v>0</v>
      </c>
      <c r="BQ173" s="26">
        <f t="shared" si="26"/>
        <v>0</v>
      </c>
      <c r="BR173" s="26">
        <f t="shared" si="26"/>
        <v>0</v>
      </c>
      <c r="BS173" s="26">
        <f t="shared" si="26"/>
        <v>0</v>
      </c>
      <c r="BT173" s="26">
        <f t="shared" si="26"/>
        <v>0</v>
      </c>
      <c r="BU173" s="26">
        <f t="shared" si="26"/>
        <v>0</v>
      </c>
      <c r="BV173" s="26">
        <f t="shared" si="26"/>
        <v>0</v>
      </c>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row>
    <row r="174" spans="1:681" x14ac:dyDescent="0.2">
      <c r="B174" s="5" t="s">
        <v>137</v>
      </c>
      <c r="C174" s="26"/>
      <c r="D174" s="29"/>
      <c r="E174" s="29">
        <f>E173-K173</f>
        <v>18</v>
      </c>
      <c r="F174" s="29">
        <f t="shared" ref="F174:H174" si="27">F173-E173</f>
        <v>-123</v>
      </c>
      <c r="G174" s="29">
        <f t="shared" si="27"/>
        <v>16</v>
      </c>
      <c r="H174" s="29">
        <f t="shared" si="27"/>
        <v>18</v>
      </c>
      <c r="I174" s="29">
        <f>I173-H173</f>
        <v>16</v>
      </c>
      <c r="J174" s="29">
        <f>J173-I173</f>
        <v>20</v>
      </c>
      <c r="K174" s="29">
        <f>K173-J173</f>
        <v>35</v>
      </c>
      <c r="L174" s="29">
        <f>L173-K173</f>
        <v>18</v>
      </c>
      <c r="M174" s="29">
        <f t="shared" ref="M174:N174" si="28">M173-L173</f>
        <v>21</v>
      </c>
      <c r="N174" s="29">
        <f t="shared" si="28"/>
        <v>17</v>
      </c>
      <c r="O174" s="29">
        <f t="shared" ref="O174" si="29">O173-N173</f>
        <v>16</v>
      </c>
      <c r="P174" s="29">
        <f t="shared" ref="P174" si="30">P173-O173</f>
        <v>21</v>
      </c>
      <c r="Q174" s="29">
        <f t="shared" ref="Q174" si="31">Q173-P173</f>
        <v>19</v>
      </c>
      <c r="R174" s="29">
        <f t="shared" ref="R174" si="32">R173-Q173</f>
        <v>17</v>
      </c>
      <c r="S174" s="29">
        <f t="shared" ref="S174" si="33">S173-R173</f>
        <v>26</v>
      </c>
      <c r="T174" s="29">
        <f t="shared" ref="T174" si="34">T173-S173</f>
        <v>19</v>
      </c>
      <c r="U174" s="29">
        <f t="shared" ref="U174" si="35">U173-T173</f>
        <v>19</v>
      </c>
      <c r="V174" s="29">
        <f t="shared" ref="V174" si="36">V173-U173</f>
        <v>18</v>
      </c>
      <c r="W174" s="29">
        <f t="shared" ref="W174" si="37">W173-V173</f>
        <v>25</v>
      </c>
      <c r="X174" s="29">
        <f t="shared" ref="X174" si="38">X173-W173</f>
        <v>17</v>
      </c>
      <c r="Y174" s="29">
        <f t="shared" ref="Y174" si="39">Y173-X173</f>
        <v>22</v>
      </c>
      <c r="Z174" s="29">
        <f t="shared" ref="Z174" si="40">Z173-Y173</f>
        <v>15</v>
      </c>
      <c r="AA174" s="29">
        <f t="shared" ref="AA174" si="41">AA173-Z173</f>
        <v>14</v>
      </c>
      <c r="AB174" s="29">
        <f t="shared" ref="AB174" si="42">AB173-AA173</f>
        <v>25</v>
      </c>
      <c r="AC174" s="29">
        <f t="shared" ref="AC174:BV174" si="43">AC173-AB173</f>
        <v>27</v>
      </c>
      <c r="AD174" s="29">
        <f t="shared" si="43"/>
        <v>20</v>
      </c>
      <c r="AE174" s="29">
        <f t="shared" si="43"/>
        <v>-673</v>
      </c>
      <c r="AF174" s="29">
        <f t="shared" si="43"/>
        <v>0</v>
      </c>
      <c r="AG174" s="29">
        <f t="shared" si="43"/>
        <v>0</v>
      </c>
      <c r="AH174" s="29">
        <f t="shared" si="43"/>
        <v>0</v>
      </c>
      <c r="AI174" s="29">
        <f t="shared" si="43"/>
        <v>0</v>
      </c>
      <c r="AJ174" s="29">
        <f t="shared" si="43"/>
        <v>0</v>
      </c>
      <c r="AK174" s="29">
        <f t="shared" si="43"/>
        <v>0</v>
      </c>
      <c r="AL174" s="29">
        <f t="shared" si="43"/>
        <v>0</v>
      </c>
      <c r="AM174" s="29">
        <f t="shared" si="43"/>
        <v>0</v>
      </c>
      <c r="AN174" s="29">
        <f t="shared" si="43"/>
        <v>0</v>
      </c>
      <c r="AO174" s="29">
        <f t="shared" si="43"/>
        <v>0</v>
      </c>
      <c r="AP174" s="29">
        <f t="shared" si="43"/>
        <v>0</v>
      </c>
      <c r="AQ174" s="29">
        <f t="shared" si="43"/>
        <v>0</v>
      </c>
      <c r="AR174" s="29">
        <f t="shared" si="43"/>
        <v>0</v>
      </c>
      <c r="AS174" s="29">
        <f t="shared" si="43"/>
        <v>0</v>
      </c>
      <c r="AT174" s="29">
        <f t="shared" si="43"/>
        <v>0</v>
      </c>
      <c r="AU174" s="29">
        <f t="shared" si="43"/>
        <v>0</v>
      </c>
      <c r="AV174" s="29">
        <f t="shared" si="43"/>
        <v>0</v>
      </c>
      <c r="AW174" s="29">
        <f t="shared" si="43"/>
        <v>0</v>
      </c>
      <c r="AX174" s="29">
        <f t="shared" si="43"/>
        <v>0</v>
      </c>
      <c r="AY174" s="29">
        <f t="shared" si="43"/>
        <v>0</v>
      </c>
      <c r="AZ174" s="29">
        <f t="shared" si="43"/>
        <v>0</v>
      </c>
      <c r="BA174" s="29">
        <f t="shared" si="43"/>
        <v>0</v>
      </c>
      <c r="BB174" s="29">
        <f t="shared" si="43"/>
        <v>0</v>
      </c>
      <c r="BC174" s="29">
        <f t="shared" si="43"/>
        <v>0</v>
      </c>
      <c r="BD174" s="29">
        <f t="shared" si="43"/>
        <v>0</v>
      </c>
      <c r="BE174" s="29">
        <f t="shared" si="43"/>
        <v>0</v>
      </c>
      <c r="BF174" s="29">
        <f t="shared" si="43"/>
        <v>0</v>
      </c>
      <c r="BG174" s="29">
        <f t="shared" si="43"/>
        <v>0</v>
      </c>
      <c r="BH174" s="29">
        <f t="shared" si="43"/>
        <v>0</v>
      </c>
      <c r="BI174" s="29">
        <f t="shared" si="43"/>
        <v>0</v>
      </c>
      <c r="BJ174" s="29">
        <f t="shared" si="43"/>
        <v>0</v>
      </c>
      <c r="BK174" s="29">
        <f t="shared" si="43"/>
        <v>0</v>
      </c>
      <c r="BL174" s="29">
        <f t="shared" si="43"/>
        <v>0</v>
      </c>
      <c r="BM174" s="29">
        <f t="shared" si="43"/>
        <v>0</v>
      </c>
      <c r="BN174" s="29">
        <f t="shared" si="43"/>
        <v>0</v>
      </c>
      <c r="BO174" s="29">
        <f t="shared" si="43"/>
        <v>0</v>
      </c>
      <c r="BP174" s="29">
        <f t="shared" si="43"/>
        <v>0</v>
      </c>
      <c r="BQ174" s="29">
        <f t="shared" si="43"/>
        <v>0</v>
      </c>
      <c r="BR174" s="29">
        <f t="shared" si="43"/>
        <v>0</v>
      </c>
      <c r="BS174" s="29">
        <f t="shared" si="43"/>
        <v>0</v>
      </c>
      <c r="BT174" s="29">
        <f t="shared" si="43"/>
        <v>0</v>
      </c>
      <c r="BU174" s="29">
        <f t="shared" si="43"/>
        <v>0</v>
      </c>
      <c r="BV174" s="29">
        <f t="shared" si="43"/>
        <v>0</v>
      </c>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row>
    <row r="175" spans="1:681" x14ac:dyDescent="0.2">
      <c r="B175" s="1" t="s">
        <v>0</v>
      </c>
      <c r="C175" s="25">
        <f>C3</f>
        <v>0</v>
      </c>
      <c r="D175" s="25">
        <f>D3</f>
        <v>43471</v>
      </c>
      <c r="E175" s="25">
        <f t="shared" ref="E175:F175" si="44">E3</f>
        <v>43625</v>
      </c>
      <c r="F175" s="25">
        <f t="shared" si="44"/>
        <v>43576</v>
      </c>
      <c r="G175" s="25">
        <f>G3</f>
        <v>43583</v>
      </c>
      <c r="H175" s="25">
        <f>H3</f>
        <v>43590</v>
      </c>
      <c r="I175" s="25">
        <f>I3</f>
        <v>43597</v>
      </c>
      <c r="J175" s="25">
        <f>J3</f>
        <v>43604</v>
      </c>
      <c r="K175" s="25">
        <f>K3</f>
        <v>43618</v>
      </c>
      <c r="L175" s="25">
        <f t="shared" ref="L175:BA175" si="45">L3</f>
        <v>43625</v>
      </c>
      <c r="M175" s="25">
        <f t="shared" si="45"/>
        <v>43632</v>
      </c>
      <c r="N175" s="25">
        <f t="shared" si="45"/>
        <v>43639</v>
      </c>
      <c r="O175" s="25">
        <f t="shared" si="45"/>
        <v>43646</v>
      </c>
      <c r="P175" s="25">
        <f t="shared" si="45"/>
        <v>43653</v>
      </c>
      <c r="Q175" s="25">
        <f t="shared" si="45"/>
        <v>43660</v>
      </c>
      <c r="R175" s="25">
        <f t="shared" si="45"/>
        <v>43667</v>
      </c>
      <c r="S175" s="25">
        <f t="shared" si="45"/>
        <v>43674</v>
      </c>
      <c r="T175" s="25">
        <f t="shared" si="45"/>
        <v>43681</v>
      </c>
      <c r="U175" s="25">
        <f t="shared" si="45"/>
        <v>43688</v>
      </c>
      <c r="V175" s="25">
        <f t="shared" si="45"/>
        <v>43695</v>
      </c>
      <c r="W175" s="25">
        <f t="shared" si="45"/>
        <v>43702</v>
      </c>
      <c r="X175" s="25">
        <f t="shared" si="45"/>
        <v>43709</v>
      </c>
      <c r="Y175" s="25">
        <f t="shared" si="45"/>
        <v>43716</v>
      </c>
      <c r="Z175" s="25">
        <f t="shared" si="45"/>
        <v>43723</v>
      </c>
      <c r="AA175" s="25">
        <f t="shared" si="45"/>
        <v>43730</v>
      </c>
      <c r="AB175" s="25">
        <f t="shared" si="45"/>
        <v>43737</v>
      </c>
      <c r="AC175" s="25">
        <f t="shared" si="45"/>
        <v>43744</v>
      </c>
      <c r="AD175" s="25">
        <f t="shared" si="45"/>
        <v>43751</v>
      </c>
      <c r="AE175" s="25">
        <f t="shared" si="45"/>
        <v>0</v>
      </c>
      <c r="AF175" s="25">
        <f t="shared" si="45"/>
        <v>0</v>
      </c>
      <c r="AG175" s="25">
        <f t="shared" si="45"/>
        <v>0</v>
      </c>
      <c r="AH175" s="25">
        <f t="shared" si="45"/>
        <v>0</v>
      </c>
      <c r="AI175" s="25">
        <f t="shared" si="45"/>
        <v>0</v>
      </c>
      <c r="AJ175" s="25">
        <f t="shared" si="45"/>
        <v>0</v>
      </c>
      <c r="AK175" s="25">
        <f t="shared" si="45"/>
        <v>0</v>
      </c>
      <c r="AL175" s="25">
        <f t="shared" si="45"/>
        <v>0</v>
      </c>
      <c r="AM175" s="25">
        <f t="shared" si="45"/>
        <v>0</v>
      </c>
      <c r="AN175" s="25">
        <f t="shared" si="45"/>
        <v>0</v>
      </c>
      <c r="AO175" s="25">
        <f t="shared" si="45"/>
        <v>0</v>
      </c>
      <c r="AP175" s="25">
        <f t="shared" si="45"/>
        <v>0</v>
      </c>
      <c r="AQ175" s="25">
        <f t="shared" si="45"/>
        <v>0</v>
      </c>
      <c r="AR175" s="25">
        <f t="shared" si="45"/>
        <v>0</v>
      </c>
      <c r="AS175" s="25">
        <f t="shared" si="45"/>
        <v>0</v>
      </c>
      <c r="AT175" s="25">
        <f t="shared" si="45"/>
        <v>0</v>
      </c>
      <c r="AU175" s="25">
        <f t="shared" si="45"/>
        <v>0</v>
      </c>
      <c r="AV175" s="25">
        <f t="shared" si="45"/>
        <v>0</v>
      </c>
      <c r="AW175" s="25">
        <f t="shared" si="45"/>
        <v>0</v>
      </c>
      <c r="AX175" s="25">
        <f t="shared" si="45"/>
        <v>0</v>
      </c>
      <c r="AY175" s="25">
        <f t="shared" si="45"/>
        <v>0</v>
      </c>
      <c r="AZ175" s="25">
        <f t="shared" si="45"/>
        <v>0</v>
      </c>
      <c r="BA175" s="25">
        <f t="shared" si="45"/>
        <v>0</v>
      </c>
      <c r="BB175" s="25">
        <f t="shared" ref="BB175:BV175" si="46">BB3</f>
        <v>0</v>
      </c>
      <c r="BC175" s="25">
        <f t="shared" si="46"/>
        <v>0</v>
      </c>
      <c r="BD175" s="25">
        <f t="shared" si="46"/>
        <v>0</v>
      </c>
      <c r="BE175" s="25">
        <f t="shared" si="46"/>
        <v>0</v>
      </c>
      <c r="BF175" s="25">
        <f t="shared" si="46"/>
        <v>0</v>
      </c>
      <c r="BG175" s="25">
        <f t="shared" si="46"/>
        <v>0</v>
      </c>
      <c r="BH175" s="25">
        <f t="shared" si="46"/>
        <v>0</v>
      </c>
      <c r="BI175" s="25">
        <f t="shared" si="46"/>
        <v>0</v>
      </c>
      <c r="BJ175" s="25">
        <f t="shared" si="46"/>
        <v>0</v>
      </c>
      <c r="BK175" s="25">
        <f t="shared" si="46"/>
        <v>0</v>
      </c>
      <c r="BL175" s="25">
        <f t="shared" si="46"/>
        <v>0</v>
      </c>
      <c r="BM175" s="25">
        <f t="shared" si="46"/>
        <v>0</v>
      </c>
      <c r="BN175" s="25">
        <f t="shared" si="46"/>
        <v>0</v>
      </c>
      <c r="BO175" s="25">
        <f t="shared" si="46"/>
        <v>0</v>
      </c>
      <c r="BP175" s="25">
        <f t="shared" si="46"/>
        <v>0</v>
      </c>
      <c r="BQ175" s="25">
        <f t="shared" si="46"/>
        <v>0</v>
      </c>
      <c r="BR175" s="25">
        <f t="shared" si="46"/>
        <v>0</v>
      </c>
      <c r="BS175" s="25">
        <f t="shared" si="46"/>
        <v>0</v>
      </c>
      <c r="BT175" s="25">
        <f t="shared" si="46"/>
        <v>0</v>
      </c>
      <c r="BU175" s="25">
        <f t="shared" si="46"/>
        <v>0</v>
      </c>
      <c r="BV175" s="25">
        <f t="shared" si="46"/>
        <v>0</v>
      </c>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row>
    <row r="176" spans="1:681" x14ac:dyDescent="0.2">
      <c r="C176" s="26"/>
      <c r="D176" s="29"/>
      <c r="E176"/>
      <c r="F176" s="29"/>
      <c r="G176"/>
      <c r="H176"/>
      <c r="I176"/>
      <c r="J176" s="2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row>
  </sheetData>
  <phoneticPr fontId="0" type="noConversion"/>
  <pageMargins left="0.75" right="0.75" top="0.75" bottom="0.7" header="0.5" footer="0.5"/>
  <pageSetup scale="62" fitToWidth="2" fitToHeight="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workbookViewId="0">
      <selection activeCell="C26" sqref="C26"/>
    </sheetView>
  </sheetViews>
  <sheetFormatPr defaultRowHeight="12.75" x14ac:dyDescent="0.2"/>
  <cols>
    <col min="2" max="2" width="10.85546875" bestFit="1" customWidth="1"/>
  </cols>
  <sheetData>
    <row r="1" spans="1:3" x14ac:dyDescent="0.2">
      <c r="A1" s="17" t="s">
        <v>139</v>
      </c>
      <c r="B1" s="18" t="s">
        <v>146</v>
      </c>
      <c r="C1" s="19" t="s">
        <v>147</v>
      </c>
    </row>
    <row r="2" spans="1:3" x14ac:dyDescent="0.2">
      <c r="A2" s="17" t="s">
        <v>144</v>
      </c>
      <c r="B2" s="18" t="s">
        <v>148</v>
      </c>
      <c r="C2" s="19" t="s">
        <v>149</v>
      </c>
    </row>
    <row r="3" spans="1:3" x14ac:dyDescent="0.2">
      <c r="A3" s="17" t="s">
        <v>140</v>
      </c>
      <c r="B3" s="18" t="s">
        <v>150</v>
      </c>
      <c r="C3" s="19" t="s">
        <v>151</v>
      </c>
    </row>
    <row r="4" spans="1:3" x14ac:dyDescent="0.2">
      <c r="A4" s="17" t="s">
        <v>145</v>
      </c>
      <c r="B4" s="18" t="s">
        <v>152</v>
      </c>
      <c r="C4" s="19" t="s">
        <v>153</v>
      </c>
    </row>
    <row r="5" spans="1:3" x14ac:dyDescent="0.2">
      <c r="A5" s="17" t="s">
        <v>142</v>
      </c>
      <c r="B5" s="18" t="s">
        <v>154</v>
      </c>
      <c r="C5" s="19" t="s">
        <v>155</v>
      </c>
    </row>
    <row r="6" spans="1:3" x14ac:dyDescent="0.2">
      <c r="A6" s="17" t="s">
        <v>141</v>
      </c>
      <c r="B6" s="18" t="s">
        <v>156</v>
      </c>
      <c r="C6" s="19" t="s">
        <v>157</v>
      </c>
    </row>
    <row r="7" spans="1:3" x14ac:dyDescent="0.2">
      <c r="A7" s="17" t="s">
        <v>143</v>
      </c>
      <c r="B7" s="18" t="s">
        <v>158</v>
      </c>
      <c r="C7" s="19"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5E291C2665F26D489D47EC24D0378C220099A7609AC85ECF4CB81999947B2555FF" ma:contentTypeVersion="1" ma:contentTypeDescription="" ma:contentTypeScope="" ma:versionID="fa65d89f0db94834b0aa2a3befe31dc0">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2C2CEE-7FA8-4375-9102-093D43978006}">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BBFF82B-300D-47D8-9C20-80E26679367B}">
  <ds:schemaRefs>
    <ds:schemaRef ds:uri="http://schemas.microsoft.com/sharepoint/v3/contenttype/forms"/>
  </ds:schemaRefs>
</ds:datastoreItem>
</file>

<file path=customXml/itemProps3.xml><?xml version="1.0" encoding="utf-8"?>
<ds:datastoreItem xmlns:ds="http://schemas.openxmlformats.org/officeDocument/2006/customXml" ds:itemID="{A034F9FC-2B58-4E88-B5CF-7590E94E3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Districts</vt:lpstr>
      <vt:lpstr>Sheet1</vt:lpstr>
      <vt:lpstr>Summary!Print_Titles</vt:lpstr>
    </vt:vector>
  </TitlesOfParts>
  <Company>MSHP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Districts - TR05 Master 2019</dc:title>
  <dc:creator>emmelp</dc:creator>
  <cp:lastModifiedBy>Carrie A. Ahart</cp:lastModifiedBy>
  <cp:lastPrinted>2019-03-11T17:19:58Z</cp:lastPrinted>
  <dcterms:created xsi:type="dcterms:W3CDTF">2005-03-03T21:13:37Z</dcterms:created>
  <dcterms:modified xsi:type="dcterms:W3CDTF">2019-10-15T15:19:44Z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0x0101005E291C2665F26D489D47EC24D0378C220099A7609AC85ECF4CB81999947B2555FF</vt:lpwstr>
  </property>
  <property fmtid="{D5CDD505-2E9C-101B-9397-08002B2CF9AE}" pid="3" name="Order">
    <vt:r8>18100</vt:r8>
  </property>
</Properties>
</file>