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otgov-my.sharepoint.com/personal/jennifer_j_hosey_modot_mo_gov/Documents/Desktop/"/>
    </mc:Choice>
  </mc:AlternateContent>
  <xr:revisionPtr revIDLastSave="6" documentId="8_{C0155411-C050-4335-BF38-2A4AE6AEE4F0}" xr6:coauthVersionLast="47" xr6:coauthVersionMax="47" xr10:uidLastSave="{04EFE384-7A4A-422C-90BA-31880DEFEC5C}"/>
  <bookViews>
    <workbookView xWindow="28680" yWindow="-120" windowWidth="29040" windowHeight="15720" xr2:uid="{ED5AC943-6D12-433E-8C2B-0617C8255BA7}"/>
  </bookViews>
  <sheets>
    <sheet name="Apprendix B Cost Estimate" sheetId="3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3" l="1"/>
  <c r="J28" i="3"/>
  <c r="H28" i="3"/>
  <c r="F28" i="3"/>
  <c r="N37" i="3"/>
  <c r="F24" i="3"/>
  <c r="F8" i="3"/>
  <c r="N8" i="3" s="1"/>
  <c r="F9" i="3"/>
  <c r="F10" i="3"/>
  <c r="N34" i="3"/>
  <c r="D36" i="3"/>
  <c r="E36" i="3"/>
  <c r="F36" i="3"/>
  <c r="G36" i="3"/>
  <c r="H36" i="3"/>
  <c r="I36" i="3"/>
  <c r="J36" i="3" s="1"/>
  <c r="K36" i="3" s="1"/>
  <c r="L36" i="3" s="1"/>
  <c r="M36" i="3" s="1"/>
  <c r="C36" i="3"/>
  <c r="C33" i="3"/>
  <c r="D33" i="3"/>
  <c r="E33" i="3"/>
  <c r="F33" i="3"/>
  <c r="G33" i="3"/>
  <c r="H33" i="3"/>
  <c r="I33" i="3"/>
  <c r="J33" i="3"/>
  <c r="K33" i="3"/>
  <c r="L33" i="3" s="1"/>
  <c r="M33" i="3" s="1"/>
  <c r="K11" i="3"/>
  <c r="I11" i="3"/>
  <c r="G11" i="3"/>
  <c r="M11" i="3" s="1"/>
  <c r="G30" i="3"/>
  <c r="F7" i="3"/>
  <c r="F11" i="3" s="1"/>
  <c r="F16" i="3"/>
  <c r="H7" i="3"/>
  <c r="H11" i="3" s="1"/>
  <c r="J7" i="3"/>
  <c r="L7" i="3"/>
  <c r="L11" i="3" s="1"/>
  <c r="N7" i="3"/>
  <c r="M7" i="3"/>
  <c r="H8" i="3"/>
  <c r="J8" i="3"/>
  <c r="L8" i="3"/>
  <c r="M8" i="3"/>
  <c r="H9" i="3"/>
  <c r="J9" i="3"/>
  <c r="N9" i="3" s="1"/>
  <c r="L9" i="3"/>
  <c r="M9" i="3"/>
  <c r="H10" i="3"/>
  <c r="J10" i="3"/>
  <c r="N10" i="3" s="1"/>
  <c r="L10" i="3"/>
  <c r="M10" i="3"/>
  <c r="E11" i="3"/>
  <c r="E30" i="3" s="1"/>
  <c r="M30" i="3" s="1"/>
  <c r="N20" i="3"/>
  <c r="N21" i="3"/>
  <c r="N22" i="3"/>
  <c r="N23" i="3"/>
  <c r="H24" i="3"/>
  <c r="J24" i="3"/>
  <c r="N24" i="3" s="1"/>
  <c r="L24" i="3"/>
  <c r="I30" i="3"/>
  <c r="K30" i="3"/>
  <c r="J11" i="3"/>
  <c r="J13" i="3" s="1"/>
  <c r="F13" i="3" l="1"/>
  <c r="N11" i="3"/>
  <c r="L13" i="3"/>
  <c r="L14" i="3"/>
  <c r="H13" i="3"/>
  <c r="H14" i="3" s="1"/>
  <c r="J14" i="3"/>
  <c r="H16" i="3" l="1"/>
  <c r="H17" i="3"/>
  <c r="H26" i="3" s="1"/>
  <c r="J16" i="3"/>
  <c r="J17" i="3" s="1"/>
  <c r="J26" i="3" s="1"/>
  <c r="L16" i="3"/>
  <c r="L17" i="3" s="1"/>
  <c r="L26" i="3" s="1"/>
  <c r="N13" i="3"/>
  <c r="F14" i="3"/>
  <c r="L30" i="3" l="1"/>
  <c r="J30" i="3"/>
  <c r="H30" i="3"/>
  <c r="F17" i="3"/>
  <c r="N14" i="3"/>
  <c r="N16" i="3"/>
  <c r="N17" i="3" l="1"/>
  <c r="F26" i="3"/>
  <c r="N26" i="3" l="1"/>
  <c r="N28" i="3"/>
  <c r="F30" i="3" l="1"/>
  <c r="N30" i="3" s="1"/>
</calcChain>
</file>

<file path=xl/sharedStrings.xml><?xml version="1.0" encoding="utf-8"?>
<sst xmlns="http://schemas.openxmlformats.org/spreadsheetml/2006/main" count="51" uniqueCount="39">
  <si>
    <t>Total</t>
  </si>
  <si>
    <t>Direct Labor</t>
  </si>
  <si>
    <t>Hours</t>
  </si>
  <si>
    <t>Dollars</t>
  </si>
  <si>
    <t>Name</t>
  </si>
  <si>
    <t>Labor Category</t>
  </si>
  <si>
    <t>Rate</t>
  </si>
  <si>
    <t>Principal Investigator</t>
  </si>
  <si>
    <t>Professional</t>
  </si>
  <si>
    <t>Production/Graphics</t>
  </si>
  <si>
    <t xml:space="preserve">    Direct Labor Subtotal</t>
  </si>
  <si>
    <t>Salary Increases Effective April 1</t>
  </si>
  <si>
    <t xml:space="preserve">    Direct Labor Total</t>
  </si>
  <si>
    <t xml:space="preserve">    Labor and Overhead Total</t>
  </si>
  <si>
    <t>Direct Expenses</t>
  </si>
  <si>
    <t>Travel</t>
  </si>
  <si>
    <t>Teleconferencing</t>
  </si>
  <si>
    <t xml:space="preserve">    Total Direct Expenses</t>
  </si>
  <si>
    <t>Total Costs</t>
  </si>
  <si>
    <t>Fixed Fee</t>
  </si>
  <si>
    <t>TOTAL COST PLUS FEE</t>
  </si>
  <si>
    <t>Person A</t>
  </si>
  <si>
    <t>Person B</t>
  </si>
  <si>
    <t>Person C</t>
  </si>
  <si>
    <t>Person D</t>
  </si>
  <si>
    <t>TASK 1</t>
  </si>
  <si>
    <t>TASK 2</t>
  </si>
  <si>
    <t>TASK 3</t>
  </si>
  <si>
    <t>TASK 4</t>
  </si>
  <si>
    <t>Month - Year</t>
  </si>
  <si>
    <t xml:space="preserve">PROJECTED EXPENDITURES BY MONTH </t>
  </si>
  <si>
    <t>TOTAL</t>
  </si>
  <si>
    <t>TOTAL ($)</t>
  </si>
  <si>
    <r>
      <t xml:space="preserve"> Overhead</t>
    </r>
    <r>
      <rPr>
        <sz val="10"/>
        <rFont val="Book Antiqua"/>
        <family val="1"/>
      </rPr>
      <t xml:space="preserve"> (on Direct Labor)</t>
    </r>
  </si>
  <si>
    <t>Graduate RI</t>
  </si>
  <si>
    <r>
      <t xml:space="preserve">Appendix B: </t>
    </r>
    <r>
      <rPr>
        <b/>
        <sz val="14"/>
        <color indexed="10"/>
        <rFont val="Book Antiqua"/>
        <family val="1"/>
      </rPr>
      <t>TITLE</t>
    </r>
    <r>
      <rPr>
        <b/>
        <sz val="14"/>
        <rFont val="Book Antiqua"/>
        <family val="1"/>
      </rPr>
      <t xml:space="preserve"> - </t>
    </r>
    <r>
      <rPr>
        <b/>
        <sz val="14"/>
        <color indexed="10"/>
        <rFont val="Book Antiqua"/>
        <family val="1"/>
      </rPr>
      <t>PROJECT</t>
    </r>
    <r>
      <rPr>
        <b/>
        <sz val="14"/>
        <rFont val="Book Antiqua"/>
        <family val="1"/>
      </rPr>
      <t xml:space="preserve">  Cost Estimate</t>
    </r>
  </si>
  <si>
    <t>Shipping</t>
  </si>
  <si>
    <t>Outside Grphics &amp; Copying</t>
  </si>
  <si>
    <t>Approximate Completion and Billing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</si>
</sst>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0"/>
      <name val="Arial"/>
    </font>
    <font>
      <sz val="10"/>
      <name val="Arial"/>
    </font>
    <font>
      <sz val="10"/>
      <name val="Book Antiqua"/>
      <family val="1"/>
    </font>
    <font>
      <b/>
      <sz val="10"/>
      <name val="Book Antiqua"/>
      <family val="1"/>
    </font>
    <font>
      <sz val="9"/>
      <name val="Book Antiqua"/>
      <family val="1"/>
    </font>
    <font>
      <b/>
      <sz val="14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Book Antiqua"/>
      <family val="1"/>
    </font>
    <font>
      <b/>
      <sz val="14"/>
      <color indexed="10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4" fontId="2" fillId="0" borderId="0" xfId="28" applyFont="1"/>
    <xf numFmtId="3" fontId="2" fillId="0" borderId="0" xfId="0" applyNumberFormat="1" applyFont="1"/>
    <xf numFmtId="164" fontId="2" fillId="0" borderId="0" xfId="28" applyNumberFormat="1" applyFont="1"/>
    <xf numFmtId="0" fontId="4" fillId="0" borderId="0" xfId="0" applyFont="1"/>
    <xf numFmtId="44" fontId="4" fillId="0" borderId="0" xfId="28" applyFont="1"/>
    <xf numFmtId="164" fontId="4" fillId="0" borderId="0" xfId="28" applyNumberFormat="1" applyFont="1"/>
    <xf numFmtId="3" fontId="4" fillId="0" borderId="0" xfId="0" applyNumberFormat="1" applyFont="1"/>
    <xf numFmtId="0" fontId="5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0" fontId="2" fillId="0" borderId="10" xfId="0" applyFont="1" applyBorder="1"/>
    <xf numFmtId="0" fontId="2" fillId="0" borderId="11" xfId="0" applyFont="1" applyBorder="1"/>
    <xf numFmtId="44" fontId="2" fillId="0" borderId="11" xfId="28" applyFont="1" applyBorder="1"/>
    <xf numFmtId="164" fontId="2" fillId="0" borderId="11" xfId="28" applyNumberFormat="1" applyFont="1" applyBorder="1"/>
    <xf numFmtId="164" fontId="2" fillId="0" borderId="12" xfId="28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44" fontId="2" fillId="0" borderId="13" xfId="28" applyFont="1" applyBorder="1"/>
    <xf numFmtId="164" fontId="2" fillId="0" borderId="13" xfId="28" applyNumberFormat="1" applyFont="1" applyBorder="1"/>
    <xf numFmtId="164" fontId="2" fillId="0" borderId="14" xfId="28" applyNumberFormat="1" applyFont="1" applyBorder="1"/>
    <xf numFmtId="0" fontId="2" fillId="0" borderId="16" xfId="0" applyFont="1" applyBorder="1"/>
    <xf numFmtId="17" fontId="3" fillId="0" borderId="13" xfId="0" quotePrefix="1" applyNumberFormat="1" applyFont="1" applyBorder="1" applyAlignment="1">
      <alignment horizontal="right"/>
    </xf>
    <xf numFmtId="0" fontId="3" fillId="0" borderId="15" xfId="0" applyFont="1" applyBorder="1"/>
    <xf numFmtId="0" fontId="3" fillId="0" borderId="14" xfId="0" applyFont="1" applyBorder="1" applyAlignment="1">
      <alignment horizontal="right"/>
    </xf>
    <xf numFmtId="3" fontId="2" fillId="0" borderId="17" xfId="0" applyNumberFormat="1" applyFont="1" applyBorder="1"/>
    <xf numFmtId="164" fontId="2" fillId="0" borderId="0" xfId="0" applyNumberFormat="1" applyFont="1"/>
    <xf numFmtId="0" fontId="3" fillId="0" borderId="18" xfId="0" applyFont="1" applyBorder="1"/>
    <xf numFmtId="0" fontId="3" fillId="0" borderId="19" xfId="0" applyFont="1" applyBorder="1"/>
    <xf numFmtId="44" fontId="3" fillId="0" borderId="19" xfId="28" applyFont="1" applyBorder="1"/>
    <xf numFmtId="0" fontId="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44" fontId="23" fillId="0" borderId="20" xfId="28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/>
    </xf>
    <xf numFmtId="44" fontId="3" fillId="0" borderId="24" xfId="28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4" fontId="3" fillId="0" borderId="26" xfId="28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0" fontId="3" fillId="0" borderId="20" xfId="0" applyFont="1" applyBorder="1"/>
    <xf numFmtId="0" fontId="2" fillId="0" borderId="27" xfId="0" applyFont="1" applyBorder="1"/>
    <xf numFmtId="44" fontId="2" fillId="0" borderId="21" xfId="28" applyFont="1" applyBorder="1"/>
    <xf numFmtId="0" fontId="2" fillId="0" borderId="28" xfId="0" applyFont="1" applyBorder="1"/>
    <xf numFmtId="164" fontId="2" fillId="0" borderId="27" xfId="28" applyNumberFormat="1" applyFont="1" applyBorder="1"/>
    <xf numFmtId="3" fontId="2" fillId="0" borderId="27" xfId="0" applyNumberFormat="1" applyFont="1" applyBorder="1"/>
    <xf numFmtId="0" fontId="2" fillId="0" borderId="20" xfId="0" applyFont="1" applyBorder="1"/>
    <xf numFmtId="0" fontId="2" fillId="0" borderId="28" xfId="0" quotePrefix="1" applyFont="1" applyBorder="1" applyAlignment="1">
      <alignment horizontal="right"/>
    </xf>
    <xf numFmtId="10" fontId="2" fillId="0" borderId="21" xfId="40" applyNumberFormat="1" applyFont="1" applyBorder="1"/>
    <xf numFmtId="0" fontId="3" fillId="0" borderId="29" xfId="0" applyFont="1" applyBorder="1"/>
    <xf numFmtId="0" fontId="2" fillId="0" borderId="30" xfId="0" applyFont="1" applyBorder="1"/>
    <xf numFmtId="44" fontId="2" fillId="0" borderId="31" xfId="28" applyFont="1" applyBorder="1"/>
    <xf numFmtId="0" fontId="3" fillId="0" borderId="32" xfId="0" applyFont="1" applyBorder="1"/>
    <xf numFmtId="164" fontId="3" fillId="0" borderId="30" xfId="28" applyNumberFormat="1" applyFont="1" applyBorder="1"/>
    <xf numFmtId="3" fontId="2" fillId="24" borderId="13" xfId="0" applyNumberFormat="1" applyFont="1" applyFill="1" applyBorder="1"/>
    <xf numFmtId="3" fontId="2" fillId="24" borderId="33" xfId="0" applyNumberFormat="1" applyFont="1" applyFill="1" applyBorder="1"/>
    <xf numFmtId="164" fontId="2" fillId="24" borderId="33" xfId="28" applyNumberFormat="1" applyFont="1" applyFill="1" applyBorder="1"/>
    <xf numFmtId="0" fontId="2" fillId="24" borderId="33" xfId="0" applyFont="1" applyFill="1" applyBorder="1"/>
    <xf numFmtId="0" fontId="23" fillId="0" borderId="20" xfId="0" applyFont="1" applyBorder="1" applyAlignment="1">
      <alignment horizontal="center" vertical="center"/>
    </xf>
    <xf numFmtId="0" fontId="2" fillId="0" borderId="34" xfId="0" applyFont="1" applyBorder="1"/>
    <xf numFmtId="0" fontId="2" fillId="0" borderId="0" xfId="0" applyFont="1" applyBorder="1"/>
    <xf numFmtId="0" fontId="2" fillId="0" borderId="35" xfId="0" applyFont="1" applyBorder="1"/>
    <xf numFmtId="17" fontId="3" fillId="0" borderId="14" xfId="0" applyNumberFormat="1" applyFont="1" applyBorder="1" applyAlignment="1">
      <alignment horizontal="right"/>
    </xf>
    <xf numFmtId="3" fontId="2" fillId="0" borderId="14" xfId="0" applyNumberFormat="1" applyFont="1" applyFill="1" applyBorder="1"/>
    <xf numFmtId="3" fontId="2" fillId="0" borderId="28" xfId="0" applyNumberFormat="1" applyFont="1" applyBorder="1"/>
    <xf numFmtId="3" fontId="3" fillId="0" borderId="32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5467-BCA0-415A-A6AC-671E5979D7E9}">
  <sheetPr>
    <pageSetUpPr fitToPage="1"/>
  </sheetPr>
  <dimension ref="A1:P38"/>
  <sheetViews>
    <sheetView tabSelected="1" zoomScale="85" workbookViewId="0">
      <selection activeCell="N28" sqref="N28"/>
    </sheetView>
  </sheetViews>
  <sheetFormatPr defaultRowHeight="13.5" x14ac:dyDescent="0.25"/>
  <cols>
    <col min="1" max="1" width="15.5703125" style="1" customWidth="1"/>
    <col min="2" max="2" width="10.140625" style="1" customWidth="1"/>
    <col min="3" max="3" width="10.28515625" style="1" customWidth="1"/>
    <col min="4" max="4" width="10.28515625" style="4" customWidth="1"/>
    <col min="5" max="5" width="10.28515625" style="1" customWidth="1"/>
    <col min="6" max="6" width="10.28515625" style="6" customWidth="1"/>
    <col min="7" max="7" width="10.28515625" style="1" customWidth="1"/>
    <col min="8" max="8" width="10.28515625" style="6" customWidth="1"/>
    <col min="9" max="9" width="10.28515625" style="1" customWidth="1"/>
    <col min="10" max="10" width="10.28515625" style="6" customWidth="1"/>
    <col min="11" max="11" width="10.28515625" style="1" customWidth="1"/>
    <col min="12" max="12" width="10.28515625" style="5" customWidth="1"/>
    <col min="13" max="13" width="10.28515625" style="1" customWidth="1"/>
    <col min="14" max="14" width="10.28515625" style="6" customWidth="1"/>
    <col min="15" max="16384" width="9.140625" style="1"/>
  </cols>
  <sheetData>
    <row r="1" spans="1:15" ht="21.75" customHeight="1" x14ac:dyDescent="0.3">
      <c r="A1" s="11" t="s">
        <v>35</v>
      </c>
      <c r="B1" s="7"/>
      <c r="C1" s="7"/>
      <c r="D1" s="8"/>
      <c r="E1" s="7"/>
      <c r="F1" s="9"/>
      <c r="G1" s="7"/>
      <c r="H1" s="9"/>
      <c r="I1" s="7"/>
      <c r="J1" s="9"/>
      <c r="K1" s="7"/>
      <c r="L1" s="10"/>
      <c r="M1" s="7"/>
      <c r="N1" s="9"/>
    </row>
    <row r="2" spans="1:15" ht="14.25" thickBot="1" x14ac:dyDescent="0.3">
      <c r="A2" s="7"/>
      <c r="B2" s="7"/>
      <c r="C2" s="7"/>
      <c r="D2" s="8"/>
      <c r="E2" s="7"/>
      <c r="F2" s="9"/>
      <c r="G2" s="7"/>
      <c r="H2" s="9"/>
      <c r="I2" s="7"/>
      <c r="J2" s="9"/>
      <c r="K2" s="7"/>
      <c r="L2" s="10"/>
      <c r="M2" s="7"/>
      <c r="N2" s="9"/>
    </row>
    <row r="3" spans="1:15" s="2" customFormat="1" ht="48" customHeight="1" thickBot="1" x14ac:dyDescent="0.35">
      <c r="A3" s="32"/>
      <c r="B3" s="33"/>
      <c r="C3" s="33"/>
      <c r="D3" s="34"/>
      <c r="E3" s="73" t="s">
        <v>25</v>
      </c>
      <c r="F3" s="73"/>
      <c r="G3" s="73" t="s">
        <v>26</v>
      </c>
      <c r="H3" s="73"/>
      <c r="I3" s="73" t="s">
        <v>27</v>
      </c>
      <c r="J3" s="73"/>
      <c r="K3" s="73" t="s">
        <v>28</v>
      </c>
      <c r="L3" s="73"/>
      <c r="M3" s="74" t="s">
        <v>0</v>
      </c>
      <c r="N3" s="75"/>
    </row>
    <row r="4" spans="1:15" s="2" customFormat="1" ht="48" customHeight="1" thickBot="1" x14ac:dyDescent="0.35">
      <c r="A4" s="35" t="s">
        <v>38</v>
      </c>
      <c r="B4" s="36"/>
      <c r="C4" s="63"/>
      <c r="D4" s="37"/>
      <c r="E4" s="76" t="s">
        <v>29</v>
      </c>
      <c r="F4" s="76"/>
      <c r="G4" s="76" t="s">
        <v>29</v>
      </c>
      <c r="H4" s="76"/>
      <c r="I4" s="76" t="s">
        <v>29</v>
      </c>
      <c r="J4" s="76"/>
      <c r="K4" s="76" t="s">
        <v>29</v>
      </c>
      <c r="L4" s="76"/>
      <c r="M4" s="38"/>
      <c r="N4" s="39"/>
    </row>
    <row r="5" spans="1:15" s="3" customFormat="1" ht="15.75" thickBot="1" x14ac:dyDescent="0.35">
      <c r="A5" s="40" t="s">
        <v>4</v>
      </c>
      <c r="B5" s="71" t="s">
        <v>5</v>
      </c>
      <c r="C5" s="72"/>
      <c r="D5" s="41" t="s">
        <v>6</v>
      </c>
      <c r="E5" s="42" t="s">
        <v>2</v>
      </c>
      <c r="F5" s="43" t="s">
        <v>3</v>
      </c>
      <c r="G5" s="42" t="s">
        <v>2</v>
      </c>
      <c r="H5" s="43" t="s">
        <v>3</v>
      </c>
      <c r="I5" s="42" t="s">
        <v>2</v>
      </c>
      <c r="J5" s="43" t="s">
        <v>3</v>
      </c>
      <c r="K5" s="42" t="s">
        <v>2</v>
      </c>
      <c r="L5" s="44" t="s">
        <v>3</v>
      </c>
      <c r="M5" s="42" t="s">
        <v>2</v>
      </c>
      <c r="N5" s="43" t="s">
        <v>3</v>
      </c>
    </row>
    <row r="6" spans="1:15" ht="15" x14ac:dyDescent="0.3">
      <c r="A6" s="45" t="s">
        <v>1</v>
      </c>
      <c r="B6" s="64"/>
      <c r="C6" s="46"/>
      <c r="D6" s="47"/>
      <c r="E6" s="48"/>
      <c r="F6" s="49"/>
      <c r="G6" s="48"/>
      <c r="H6" s="49"/>
      <c r="I6" s="48"/>
      <c r="J6" s="49"/>
      <c r="K6" s="48"/>
      <c r="L6" s="50"/>
      <c r="M6" s="48"/>
      <c r="N6" s="49"/>
    </row>
    <row r="7" spans="1:15" x14ac:dyDescent="0.25">
      <c r="A7" s="51" t="s">
        <v>21</v>
      </c>
      <c r="B7" s="65" t="s">
        <v>7</v>
      </c>
      <c r="C7" s="46"/>
      <c r="D7" s="47">
        <v>100</v>
      </c>
      <c r="E7" s="48">
        <v>100</v>
      </c>
      <c r="F7" s="49">
        <f>ROUND(E7*D7,0)</f>
        <v>10000</v>
      </c>
      <c r="G7" s="48"/>
      <c r="H7" s="49">
        <f>ROUND(G7*D7,0)</f>
        <v>0</v>
      </c>
      <c r="I7" s="48"/>
      <c r="J7" s="49">
        <f>ROUND(I7*D7,0)</f>
        <v>0</v>
      </c>
      <c r="K7" s="48"/>
      <c r="L7" s="49">
        <f>ROUND(K7*D7,0)</f>
        <v>0</v>
      </c>
      <c r="M7" s="48">
        <f>K7+I7+G7+E7</f>
        <v>100</v>
      </c>
      <c r="N7" s="49">
        <f>+F7+H7+J7+L7</f>
        <v>10000</v>
      </c>
    </row>
    <row r="8" spans="1:15" x14ac:dyDescent="0.25">
      <c r="A8" s="51" t="s">
        <v>22</v>
      </c>
      <c r="B8" s="65" t="s">
        <v>8</v>
      </c>
      <c r="C8" s="46"/>
      <c r="D8" s="47">
        <v>84</v>
      </c>
      <c r="E8" s="48">
        <v>500</v>
      </c>
      <c r="F8" s="49">
        <f>ROUND(E8*D8,0)</f>
        <v>42000</v>
      </c>
      <c r="G8" s="48"/>
      <c r="H8" s="49">
        <f>ROUND(G8*D8,0)</f>
        <v>0</v>
      </c>
      <c r="I8" s="48"/>
      <c r="J8" s="49">
        <f>ROUND(I8*D8,0)</f>
        <v>0</v>
      </c>
      <c r="K8" s="48"/>
      <c r="L8" s="49">
        <f>ROUND(K8*D8,0)</f>
        <v>0</v>
      </c>
      <c r="M8" s="48">
        <f>K8+I8+G8+E8</f>
        <v>500</v>
      </c>
      <c r="N8" s="49">
        <f>+F8+H8+J8+L8</f>
        <v>42000</v>
      </c>
    </row>
    <row r="9" spans="1:15" x14ac:dyDescent="0.25">
      <c r="A9" s="51" t="s">
        <v>23</v>
      </c>
      <c r="B9" s="65" t="s">
        <v>34</v>
      </c>
      <c r="C9" s="46"/>
      <c r="D9" s="47">
        <v>10</v>
      </c>
      <c r="E9" s="48">
        <v>400</v>
      </c>
      <c r="F9" s="49">
        <f>ROUND(E9*D9,0)</f>
        <v>4000</v>
      </c>
      <c r="G9" s="48"/>
      <c r="H9" s="49">
        <f>ROUND(G9*D9,0)</f>
        <v>0</v>
      </c>
      <c r="I9" s="48"/>
      <c r="J9" s="49">
        <f>ROUND(I9*D9,0)</f>
        <v>0</v>
      </c>
      <c r="K9" s="52"/>
      <c r="L9" s="49">
        <f>ROUND(K9*D9,0)</f>
        <v>0</v>
      </c>
      <c r="M9" s="48">
        <f>K9+I9+G9+E9</f>
        <v>400</v>
      </c>
      <c r="N9" s="49">
        <f>+F9+H9+J9+L9</f>
        <v>4000</v>
      </c>
    </row>
    <row r="10" spans="1:15" x14ac:dyDescent="0.25">
      <c r="A10" s="51" t="s">
        <v>24</v>
      </c>
      <c r="B10" s="65" t="s">
        <v>9</v>
      </c>
      <c r="C10" s="46"/>
      <c r="D10" s="47">
        <v>10</v>
      </c>
      <c r="E10" s="48">
        <v>100</v>
      </c>
      <c r="F10" s="49">
        <f>ROUND(E10*D10,0)</f>
        <v>1000</v>
      </c>
      <c r="G10" s="48"/>
      <c r="H10" s="49">
        <f>ROUND(G10*D10,0)</f>
        <v>0</v>
      </c>
      <c r="I10" s="48"/>
      <c r="J10" s="49">
        <f>ROUND(I10*D10,0)</f>
        <v>0</v>
      </c>
      <c r="K10" s="48"/>
      <c r="L10" s="49">
        <f>ROUND(K10*D10,0)</f>
        <v>0</v>
      </c>
      <c r="M10" s="48">
        <f>K10+I10+G10+E10</f>
        <v>100</v>
      </c>
      <c r="N10" s="49">
        <f>+F10+H10+J10+L10</f>
        <v>1000</v>
      </c>
    </row>
    <row r="11" spans="1:15" ht="15" x14ac:dyDescent="0.3">
      <c r="A11" s="45" t="s">
        <v>10</v>
      </c>
      <c r="B11" s="65"/>
      <c r="C11" s="46"/>
      <c r="D11" s="47"/>
      <c r="E11" s="69">
        <f t="shared" ref="E11:L11" si="0">SUM(E7:E10)</f>
        <v>1100</v>
      </c>
      <c r="F11" s="49">
        <f t="shared" si="0"/>
        <v>57000</v>
      </c>
      <c r="G11" s="69">
        <f t="shared" si="0"/>
        <v>0</v>
      </c>
      <c r="H11" s="49">
        <f t="shared" si="0"/>
        <v>0</v>
      </c>
      <c r="I11" s="69">
        <f t="shared" si="0"/>
        <v>0</v>
      </c>
      <c r="J11" s="49">
        <f t="shared" si="0"/>
        <v>0</v>
      </c>
      <c r="K11" s="69">
        <f t="shared" si="0"/>
        <v>0</v>
      </c>
      <c r="L11" s="49">
        <f t="shared" si="0"/>
        <v>0</v>
      </c>
      <c r="M11" s="48">
        <f>K11+I11+G11+E11</f>
        <v>1100</v>
      </c>
      <c r="N11" s="49">
        <f>+F11+H11+J11+L11</f>
        <v>57000</v>
      </c>
      <c r="O11" s="31"/>
    </row>
    <row r="12" spans="1:15" x14ac:dyDescent="0.25">
      <c r="A12" s="51"/>
      <c r="B12" s="65"/>
      <c r="C12" s="46"/>
      <c r="D12" s="47"/>
      <c r="E12" s="48"/>
      <c r="F12" s="49"/>
      <c r="G12" s="48"/>
      <c r="H12" s="49"/>
      <c r="I12" s="48"/>
      <c r="J12" s="49"/>
      <c r="K12" s="48"/>
      <c r="L12" s="49"/>
      <c r="M12" s="48"/>
      <c r="N12" s="49"/>
    </row>
    <row r="13" spans="1:15" x14ac:dyDescent="0.25">
      <c r="A13" s="51" t="s">
        <v>11</v>
      </c>
      <c r="B13" s="65"/>
      <c r="C13" s="46"/>
      <c r="D13" s="53">
        <v>3.4000000000000002E-2</v>
      </c>
      <c r="E13" s="48"/>
      <c r="F13" s="49">
        <f>ROUND(F11*D13,0)</f>
        <v>1938</v>
      </c>
      <c r="G13" s="48"/>
      <c r="H13" s="49">
        <f>ROUND(H11*$D$13,0)</f>
        <v>0</v>
      </c>
      <c r="I13" s="48"/>
      <c r="J13" s="49">
        <f>ROUND(J11*$D$13,0)</f>
        <v>0</v>
      </c>
      <c r="K13" s="48"/>
      <c r="L13" s="49">
        <f>ROUND(L11*$D$13,0)</f>
        <v>0</v>
      </c>
      <c r="M13" s="48"/>
      <c r="N13" s="49">
        <f>+F13+H13+J13+L13</f>
        <v>1938</v>
      </c>
    </row>
    <row r="14" spans="1:15" ht="15" x14ac:dyDescent="0.3">
      <c r="A14" s="45" t="s">
        <v>12</v>
      </c>
      <c r="B14" s="65"/>
      <c r="C14" s="46"/>
      <c r="D14" s="47"/>
      <c r="E14" s="48"/>
      <c r="F14" s="49">
        <f>+F11+F13</f>
        <v>58938</v>
      </c>
      <c r="G14" s="48"/>
      <c r="H14" s="49">
        <f>+H11+H13</f>
        <v>0</v>
      </c>
      <c r="I14" s="48"/>
      <c r="J14" s="49">
        <f>+J11+J13</f>
        <v>0</v>
      </c>
      <c r="K14" s="48"/>
      <c r="L14" s="49">
        <f>+L11+L13</f>
        <v>0</v>
      </c>
      <c r="M14" s="48"/>
      <c r="N14" s="49">
        <f>+F14+H14+J14+L14</f>
        <v>58938</v>
      </c>
      <c r="O14" s="31"/>
    </row>
    <row r="15" spans="1:15" x14ac:dyDescent="0.25">
      <c r="A15" s="51"/>
      <c r="B15" s="65"/>
      <c r="C15" s="46"/>
      <c r="D15" s="47"/>
      <c r="E15" s="48"/>
      <c r="F15" s="49"/>
      <c r="G15" s="48"/>
      <c r="H15" s="49"/>
      <c r="I15" s="48"/>
      <c r="J15" s="49"/>
      <c r="K15" s="48"/>
      <c r="L15" s="49"/>
      <c r="M15" s="48"/>
      <c r="N15" s="49"/>
    </row>
    <row r="16" spans="1:15" ht="15" x14ac:dyDescent="0.3">
      <c r="A16" s="45" t="s">
        <v>33</v>
      </c>
      <c r="B16" s="65"/>
      <c r="C16" s="46"/>
      <c r="D16" s="53">
        <v>0.32</v>
      </c>
      <c r="E16" s="48"/>
      <c r="F16" s="49">
        <f>ROUND(F7*$D$16,0)</f>
        <v>3200</v>
      </c>
      <c r="G16" s="48"/>
      <c r="H16" s="49">
        <f>ROUND(H14*$D$16,0)</f>
        <v>0</v>
      </c>
      <c r="I16" s="48"/>
      <c r="J16" s="49">
        <f>ROUND(J14*$D$16,0)</f>
        <v>0</v>
      </c>
      <c r="K16" s="48"/>
      <c r="L16" s="49">
        <f>ROUND(L14*$D$16,0)</f>
        <v>0</v>
      </c>
      <c r="M16" s="48"/>
      <c r="N16" s="49">
        <f>+F16+H16+J16+L16</f>
        <v>3200</v>
      </c>
    </row>
    <row r="17" spans="1:15" ht="15" x14ac:dyDescent="0.3">
      <c r="A17" s="45" t="s">
        <v>13</v>
      </c>
      <c r="B17" s="65"/>
      <c r="C17" s="46"/>
      <c r="D17" s="47"/>
      <c r="E17" s="48"/>
      <c r="F17" s="49">
        <f>+F14+F16</f>
        <v>62138</v>
      </c>
      <c r="G17" s="48"/>
      <c r="H17" s="49">
        <f>+H14+H16</f>
        <v>0</v>
      </c>
      <c r="I17" s="48"/>
      <c r="J17" s="49">
        <f>+J14+J16</f>
        <v>0</v>
      </c>
      <c r="K17" s="48"/>
      <c r="L17" s="49">
        <f>+L14+L16</f>
        <v>0</v>
      </c>
      <c r="M17" s="48"/>
      <c r="N17" s="49">
        <f>+F17+H17+J17+L17</f>
        <v>62138</v>
      </c>
      <c r="O17" s="31"/>
    </row>
    <row r="18" spans="1:15" x14ac:dyDescent="0.25">
      <c r="A18" s="51"/>
      <c r="B18" s="65"/>
      <c r="C18" s="46"/>
      <c r="D18" s="47"/>
      <c r="E18" s="48"/>
      <c r="F18" s="49"/>
      <c r="G18" s="48"/>
      <c r="H18" s="49"/>
      <c r="I18" s="48"/>
      <c r="J18" s="49"/>
      <c r="K18" s="48"/>
      <c r="L18" s="49"/>
      <c r="M18" s="48"/>
      <c r="N18" s="49"/>
    </row>
    <row r="19" spans="1:15" ht="15" x14ac:dyDescent="0.3">
      <c r="A19" s="45" t="s">
        <v>14</v>
      </c>
      <c r="B19" s="65"/>
      <c r="C19" s="46"/>
      <c r="D19" s="47"/>
      <c r="E19" s="48"/>
      <c r="F19" s="49"/>
      <c r="G19" s="48"/>
      <c r="H19" s="49"/>
      <c r="I19" s="48"/>
      <c r="J19" s="49"/>
      <c r="K19" s="48"/>
      <c r="L19" s="49"/>
      <c r="M19" s="48"/>
      <c r="N19" s="49"/>
    </row>
    <row r="20" spans="1:15" x14ac:dyDescent="0.25">
      <c r="A20" s="51" t="s">
        <v>15</v>
      </c>
      <c r="B20" s="65"/>
      <c r="C20" s="46"/>
      <c r="D20" s="47"/>
      <c r="E20" s="48"/>
      <c r="F20" s="49">
        <v>2000</v>
      </c>
      <c r="G20" s="48"/>
      <c r="H20" s="49">
        <v>0</v>
      </c>
      <c r="I20" s="48"/>
      <c r="J20" s="49">
        <v>0</v>
      </c>
      <c r="K20" s="48"/>
      <c r="L20" s="49">
        <v>0</v>
      </c>
      <c r="M20" s="48"/>
      <c r="N20" s="49">
        <f>+F20+H20+J20+L20</f>
        <v>2000</v>
      </c>
    </row>
    <row r="21" spans="1:15" x14ac:dyDescent="0.25">
      <c r="A21" s="51" t="s">
        <v>36</v>
      </c>
      <c r="B21" s="65"/>
      <c r="C21" s="46"/>
      <c r="D21" s="47"/>
      <c r="E21" s="48"/>
      <c r="F21" s="49">
        <v>4432</v>
      </c>
      <c r="G21" s="48"/>
      <c r="H21" s="49">
        <v>0</v>
      </c>
      <c r="I21" s="48"/>
      <c r="J21" s="49">
        <v>0</v>
      </c>
      <c r="K21" s="48"/>
      <c r="L21" s="49">
        <v>0</v>
      </c>
      <c r="M21" s="48"/>
      <c r="N21" s="49">
        <f>+F21+H21+J21+L21</f>
        <v>4432</v>
      </c>
    </row>
    <row r="22" spans="1:15" x14ac:dyDescent="0.25">
      <c r="A22" s="51" t="s">
        <v>37</v>
      </c>
      <c r="B22" s="65"/>
      <c r="C22" s="46"/>
      <c r="D22" s="47"/>
      <c r="E22" s="48"/>
      <c r="F22" s="49">
        <v>2400</v>
      </c>
      <c r="G22" s="48"/>
      <c r="H22" s="49">
        <v>0</v>
      </c>
      <c r="I22" s="48"/>
      <c r="J22" s="49">
        <v>0</v>
      </c>
      <c r="K22" s="48"/>
      <c r="L22" s="49">
        <v>0</v>
      </c>
      <c r="M22" s="48"/>
      <c r="N22" s="49">
        <f>+F22+H22+J22+L22</f>
        <v>2400</v>
      </c>
    </row>
    <row r="23" spans="1:15" x14ac:dyDescent="0.25">
      <c r="A23" s="51" t="s">
        <v>16</v>
      </c>
      <c r="B23" s="65"/>
      <c r="C23" s="46"/>
      <c r="D23" s="47"/>
      <c r="E23" s="48"/>
      <c r="F23" s="49">
        <v>9840</v>
      </c>
      <c r="G23" s="48"/>
      <c r="H23" s="49">
        <v>0</v>
      </c>
      <c r="I23" s="48"/>
      <c r="J23" s="49">
        <v>0</v>
      </c>
      <c r="K23" s="48"/>
      <c r="L23" s="49">
        <v>0</v>
      </c>
      <c r="M23" s="48"/>
      <c r="N23" s="49">
        <f>+F23+H23+J23+L23</f>
        <v>9840</v>
      </c>
    </row>
    <row r="24" spans="1:15" ht="15" x14ac:dyDescent="0.3">
      <c r="A24" s="45" t="s">
        <v>17</v>
      </c>
      <c r="B24" s="65"/>
      <c r="C24" s="46"/>
      <c r="D24" s="47"/>
      <c r="E24" s="48"/>
      <c r="F24" s="49">
        <f>SUM(F20:F23)</f>
        <v>18672</v>
      </c>
      <c r="G24" s="48"/>
      <c r="H24" s="49">
        <f>SUM(H20:H23)</f>
        <v>0</v>
      </c>
      <c r="I24" s="48"/>
      <c r="J24" s="49">
        <f>SUM(J20:J23)</f>
        <v>0</v>
      </c>
      <c r="K24" s="48"/>
      <c r="L24" s="49">
        <f>SUM(L20:L23)</f>
        <v>0</v>
      </c>
      <c r="M24" s="48"/>
      <c r="N24" s="49">
        <f>+F24+H24+J24+L24</f>
        <v>18672</v>
      </c>
      <c r="O24" s="31"/>
    </row>
    <row r="25" spans="1:15" x14ac:dyDescent="0.25">
      <c r="A25" s="51"/>
      <c r="B25" s="65"/>
      <c r="C25" s="46"/>
      <c r="D25" s="47"/>
      <c r="E25" s="48"/>
      <c r="F25" s="49"/>
      <c r="G25" s="48"/>
      <c r="H25" s="49"/>
      <c r="I25" s="48"/>
      <c r="J25" s="49"/>
      <c r="K25" s="48"/>
      <c r="L25" s="49"/>
      <c r="M25" s="48"/>
      <c r="N25" s="49"/>
    </row>
    <row r="26" spans="1:15" ht="15" x14ac:dyDescent="0.3">
      <c r="A26" s="45" t="s">
        <v>18</v>
      </c>
      <c r="B26" s="65"/>
      <c r="C26" s="46"/>
      <c r="D26" s="47"/>
      <c r="E26" s="48"/>
      <c r="F26" s="49">
        <f>+F17+F24</f>
        <v>80810</v>
      </c>
      <c r="G26" s="48"/>
      <c r="H26" s="49">
        <f>+H17+H24</f>
        <v>0</v>
      </c>
      <c r="I26" s="48"/>
      <c r="J26" s="49">
        <f>+J17+J24</f>
        <v>0</v>
      </c>
      <c r="K26" s="48"/>
      <c r="L26" s="49">
        <f>+L17+L24</f>
        <v>0</v>
      </c>
      <c r="M26" s="48"/>
      <c r="N26" s="49">
        <f>+F26+H26+J26+L26</f>
        <v>80810</v>
      </c>
      <c r="O26" s="31"/>
    </row>
    <row r="27" spans="1:15" x14ac:dyDescent="0.25">
      <c r="A27" s="51"/>
      <c r="B27" s="65"/>
      <c r="C27" s="46"/>
      <c r="D27" s="47"/>
      <c r="E27" s="48"/>
      <c r="F27" s="49"/>
      <c r="G27" s="48"/>
      <c r="H27" s="49"/>
      <c r="I27" s="48"/>
      <c r="J27" s="49"/>
      <c r="K27" s="48"/>
      <c r="L27" s="49"/>
      <c r="M27" s="48"/>
      <c r="N27" s="49"/>
    </row>
    <row r="28" spans="1:15" ht="15" x14ac:dyDescent="0.3">
      <c r="A28" s="45" t="s">
        <v>19</v>
      </c>
      <c r="B28" s="65"/>
      <c r="C28" s="46"/>
      <c r="D28" s="53">
        <v>0.15</v>
      </c>
      <c r="E28" s="48"/>
      <c r="F28" s="49">
        <f>ROUND(F17*$D$28,0)</f>
        <v>9321</v>
      </c>
      <c r="G28" s="48"/>
      <c r="H28" s="49">
        <f>ROUND(H17*$D$28,0)</f>
        <v>0</v>
      </c>
      <c r="I28" s="48"/>
      <c r="J28" s="49">
        <f>ROUND(J17*$D$28,0)</f>
        <v>0</v>
      </c>
      <c r="K28" s="48"/>
      <c r="L28" s="49">
        <f>ROUND(L17*$D$28,0)</f>
        <v>0</v>
      </c>
      <c r="M28" s="48"/>
      <c r="N28" s="49">
        <f>+F28+H28+J28+L28</f>
        <v>9321</v>
      </c>
    </row>
    <row r="29" spans="1:15" x14ac:dyDescent="0.25">
      <c r="A29" s="51"/>
      <c r="B29" s="65"/>
      <c r="C29" s="46"/>
      <c r="D29" s="47"/>
      <c r="E29" s="48"/>
      <c r="F29" s="49"/>
      <c r="G29" s="48"/>
      <c r="H29" s="49"/>
      <c r="I29" s="48"/>
      <c r="J29" s="49"/>
      <c r="K29" s="48"/>
      <c r="L29" s="49"/>
      <c r="M29" s="48"/>
      <c r="N29" s="49"/>
    </row>
    <row r="30" spans="1:15" ht="15.75" thickBot="1" x14ac:dyDescent="0.35">
      <c r="A30" s="54" t="s">
        <v>20</v>
      </c>
      <c r="B30" s="66"/>
      <c r="C30" s="55"/>
      <c r="D30" s="56"/>
      <c r="E30" s="70">
        <f>+E11</f>
        <v>1100</v>
      </c>
      <c r="F30" s="58">
        <f>+F26+F28</f>
        <v>90131</v>
      </c>
      <c r="G30" s="57">
        <f>+G11</f>
        <v>0</v>
      </c>
      <c r="H30" s="58">
        <f>+H26+H28</f>
        <v>0</v>
      </c>
      <c r="I30" s="57">
        <f>+I11</f>
        <v>0</v>
      </c>
      <c r="J30" s="58">
        <f>+J26+J28</f>
        <v>0</v>
      </c>
      <c r="K30" s="57">
        <f>+K11</f>
        <v>0</v>
      </c>
      <c r="L30" s="58">
        <f>+L26+L28</f>
        <v>0</v>
      </c>
      <c r="M30" s="70">
        <f>+E30+G30+I30+K30</f>
        <v>1100</v>
      </c>
      <c r="N30" s="58">
        <f>SUM(F30,H30,J30,L30)</f>
        <v>90131</v>
      </c>
    </row>
    <row r="31" spans="1:15" x14ac:dyDescent="0.25">
      <c r="A31" s="15"/>
      <c r="B31" s="16"/>
      <c r="C31" s="16"/>
      <c r="D31" s="17"/>
      <c r="E31" s="16"/>
      <c r="F31" s="18"/>
      <c r="G31" s="16"/>
      <c r="H31" s="18"/>
      <c r="I31" s="16"/>
      <c r="J31" s="18"/>
      <c r="K31" s="16"/>
      <c r="L31" s="18"/>
      <c r="M31" s="16"/>
      <c r="N31" s="19"/>
    </row>
    <row r="32" spans="1:15" ht="15" x14ac:dyDescent="0.3">
      <c r="A32" s="28" t="s">
        <v>30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  <c r="O32"/>
    </row>
    <row r="33" spans="1:16" ht="15" x14ac:dyDescent="0.3">
      <c r="A33" s="22"/>
      <c r="B33" s="27">
        <v>40360</v>
      </c>
      <c r="C33" s="27">
        <f>+B33+31</f>
        <v>40391</v>
      </c>
      <c r="D33" s="27">
        <f>+C33+31</f>
        <v>40422</v>
      </c>
      <c r="E33" s="27">
        <f t="shared" ref="E33:M33" si="1">+D33+31</f>
        <v>40453</v>
      </c>
      <c r="F33" s="27">
        <f t="shared" si="1"/>
        <v>40484</v>
      </c>
      <c r="G33" s="27">
        <f t="shared" si="1"/>
        <v>40515</v>
      </c>
      <c r="H33" s="27">
        <f t="shared" si="1"/>
        <v>40546</v>
      </c>
      <c r="I33" s="27">
        <f t="shared" si="1"/>
        <v>40577</v>
      </c>
      <c r="J33" s="27">
        <f t="shared" si="1"/>
        <v>40608</v>
      </c>
      <c r="K33" s="27">
        <f t="shared" si="1"/>
        <v>40639</v>
      </c>
      <c r="L33" s="27">
        <f t="shared" si="1"/>
        <v>40670</v>
      </c>
      <c r="M33" s="27">
        <f t="shared" si="1"/>
        <v>40701</v>
      </c>
      <c r="N33" s="67" t="s">
        <v>31</v>
      </c>
      <c r="O33" s="12"/>
      <c r="P33" s="13"/>
    </row>
    <row r="34" spans="1:16" ht="15" x14ac:dyDescent="0.3">
      <c r="A34" s="28" t="s">
        <v>32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8">
        <f>SUM(B34:M34)</f>
        <v>0</v>
      </c>
      <c r="O34" s="14"/>
      <c r="P34" s="14"/>
    </row>
    <row r="35" spans="1:16" x14ac:dyDescent="0.25">
      <c r="A35" s="22"/>
      <c r="B35" s="20"/>
      <c r="C35" s="20"/>
      <c r="D35" s="23"/>
      <c r="E35" s="20"/>
      <c r="F35" s="24"/>
      <c r="G35" s="20"/>
      <c r="H35" s="24"/>
      <c r="I35" s="20"/>
      <c r="J35" s="24"/>
      <c r="K35" s="20"/>
      <c r="L35" s="24"/>
      <c r="M35" s="20"/>
      <c r="N35" s="25"/>
    </row>
    <row r="36" spans="1:16" ht="15" x14ac:dyDescent="0.3">
      <c r="A36" s="22"/>
      <c r="B36" s="27">
        <v>40725</v>
      </c>
      <c r="C36" s="27">
        <f>+B36+31</f>
        <v>40756</v>
      </c>
      <c r="D36" s="27">
        <f t="shared" ref="D36:M36" si="2">+C36+31</f>
        <v>40787</v>
      </c>
      <c r="E36" s="27">
        <f t="shared" si="2"/>
        <v>40818</v>
      </c>
      <c r="F36" s="27">
        <f t="shared" si="2"/>
        <v>40849</v>
      </c>
      <c r="G36" s="27">
        <f t="shared" si="2"/>
        <v>40880</v>
      </c>
      <c r="H36" s="27">
        <f t="shared" si="2"/>
        <v>40911</v>
      </c>
      <c r="I36" s="27">
        <f t="shared" si="2"/>
        <v>40942</v>
      </c>
      <c r="J36" s="27">
        <f t="shared" si="2"/>
        <v>40973</v>
      </c>
      <c r="K36" s="27">
        <f t="shared" si="2"/>
        <v>41004</v>
      </c>
      <c r="L36" s="27">
        <f t="shared" si="2"/>
        <v>41035</v>
      </c>
      <c r="M36" s="27">
        <f t="shared" si="2"/>
        <v>41066</v>
      </c>
      <c r="N36" s="29" t="s">
        <v>31</v>
      </c>
    </row>
    <row r="37" spans="1:16" ht="14.25" thickBot="1" x14ac:dyDescent="0.3">
      <c r="A37" s="26"/>
      <c r="B37" s="60"/>
      <c r="C37" s="60"/>
      <c r="D37" s="60"/>
      <c r="E37" s="61"/>
      <c r="F37" s="61"/>
      <c r="G37" s="62"/>
      <c r="H37" s="61"/>
      <c r="I37" s="62"/>
      <c r="J37" s="61"/>
      <c r="K37" s="62"/>
      <c r="L37" s="60"/>
      <c r="M37" s="62"/>
      <c r="N37" s="30">
        <f>SUM(B34:M34)+SUM(B37:M37)</f>
        <v>0</v>
      </c>
    </row>
    <row r="38" spans="1:16" x14ac:dyDescent="0.25">
      <c r="D38" s="8"/>
    </row>
  </sheetData>
  <mergeCells count="10">
    <mergeCell ref="B5:C5"/>
    <mergeCell ref="I3:J3"/>
    <mergeCell ref="K3:L3"/>
    <mergeCell ref="M3:N3"/>
    <mergeCell ref="E3:F3"/>
    <mergeCell ref="G3:H3"/>
    <mergeCell ref="E4:F4"/>
    <mergeCell ref="G4:H4"/>
    <mergeCell ref="I4:J4"/>
    <mergeCell ref="K4:L4"/>
  </mergeCells>
  <phoneticPr fontId="0" type="noConversion"/>
  <printOptions horizontalCentered="1" verticalCentered="1"/>
  <pageMargins left="0.7" right="0.7" top="0.54" bottom="0.55000000000000004" header="0.3" footer="0.3"/>
  <pageSetup scale="83" orientation="landscape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B045-20A6-4BB6-8CD3-E10A6C383C6C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_x0020_Type xmlns="6afdf95b-936d-405b-87b3-1a967c5ee9a2">Contracting</Template_x0020_Type>
    <IconOverlay xmlns="http://schemas.microsoft.com/sharepoint/v4" xsi:nil="true"/>
    <Posted_x0020_to_x0020_external_x0020_website_x003f_ xmlns="6afdf95b-936d-405b-87b3-1a967c5ee9a2">true</Posted_x0020_to_x0020_external_x0020_website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C1938B2920324A9ABA08AD129883E2" ma:contentTypeVersion="0" ma:contentTypeDescription="Create a new document." ma:contentTypeScope="" ma:versionID="231af1e406a9881ca2787f75d228e84b">
  <xsd:schema xmlns:xsd="http://www.w3.org/2001/XMLSchema" xmlns:xs="http://www.w3.org/2001/XMLSchema" xmlns:p="http://schemas.microsoft.com/office/2006/metadata/properties" xmlns:ns2="6afdf95b-936d-405b-87b3-1a967c5ee9a2" xmlns:ns3="http://schemas.microsoft.com/sharepoint/v4" targetNamespace="http://schemas.microsoft.com/office/2006/metadata/properties" ma:root="true" ma:fieldsID="ae3c049c2e87bbe187df29df47b4517c" ns2:_="" ns3:_="">
    <xsd:import namespace="6afdf95b-936d-405b-87b3-1a967c5ee9a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Template_x0020_Type" minOccurs="0"/>
                <xsd:element ref="ns2:Posted_x0020_to_x0020_external_x0020_website_x003f_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f95b-936d-405b-87b3-1a967c5ee9a2" elementFormDefault="qualified">
    <xsd:import namespace="http://schemas.microsoft.com/office/2006/documentManagement/types"/>
    <xsd:import namespace="http://schemas.microsoft.com/office/infopath/2007/PartnerControls"/>
    <xsd:element name="Template_x0020_Type" ma:index="2" nillable="true" ma:displayName="Template Type" ma:format="Dropdown" ma:internalName="Template_x0020_Type">
      <xsd:simpleType>
        <xsd:restriction base="dms:Choice">
          <xsd:enumeration value="Contracting"/>
          <xsd:enumeration value="Financial"/>
          <xsd:enumeration value="Needs"/>
          <xsd:enumeration value="Project Documentation"/>
          <xsd:enumeration value="Publishing"/>
          <xsd:enumeration value="RFP"/>
          <xsd:enumeration value="Z_Archived"/>
          <xsd:enumeration value="New Products"/>
        </xsd:restriction>
      </xsd:simpleType>
    </xsd:element>
    <xsd:element name="Posted_x0020_to_x0020_external_x0020_website_x003f_" ma:index="3" nillable="true" ma:displayName="Posted to external website?" ma:default="0" ma:internalName="Posted_x0020_to_x0020_external_x0020_websit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1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5901B-F1D3-4B68-8E02-BCAF7924D4F8}">
  <ds:schemaRefs>
    <ds:schemaRef ds:uri="http://schemas.microsoft.com/office/2006/metadata/properties"/>
    <ds:schemaRef ds:uri="http://schemas.microsoft.com/office/infopath/2007/PartnerControls"/>
    <ds:schemaRef ds:uri="6afdf95b-936d-405b-87b3-1a967c5ee9a2"/>
    <ds:schemaRef ds:uri="http://schemas.microsoft.com/sharepoint/v4"/>
  </ds:schemaRefs>
</ds:datastoreItem>
</file>

<file path=customXml/itemProps2.xml><?xml version="1.0" encoding="utf-8"?>
<ds:datastoreItem xmlns:ds="http://schemas.openxmlformats.org/officeDocument/2006/customXml" ds:itemID="{5E23B7CA-A039-4A61-A6CA-940FA2DF8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DA710C-ADE2-4658-83B7-8574F7EE85E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C04F96D-5422-432C-8873-C05136AAA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df95b-936d-405b-87b3-1a967c5ee9a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Apprendix B Cost Estimate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B Contract Budget Template</dc:title>
  <dc:creator>arutter</dc:creator>
  <cp:lastModifiedBy>Jenni Hosey</cp:lastModifiedBy>
  <cp:lastPrinted>2010-09-23T13:13:00Z</cp:lastPrinted>
  <dcterms:created xsi:type="dcterms:W3CDTF">2008-01-19T22:04:30Z</dcterms:created>
  <dcterms:modified xsi:type="dcterms:W3CDTF">2025-07-22T18:21:53Z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2100.00000000000</vt:lpwstr>
  </property>
  <property fmtid="{D5CDD505-2E9C-101B-9397-08002B2CF9AE}" pid="3" name="display_urn:schemas-microsoft-com:office:office#Editor">
    <vt:lpwstr>Renee E. McHenry</vt:lpwstr>
  </property>
  <property fmtid="{D5CDD505-2E9C-101B-9397-08002B2CF9AE}" pid="4" name="xd_Signature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Matthew McMichael</vt:lpwstr>
  </property>
  <property fmtid="{D5CDD505-2E9C-101B-9397-08002B2CF9AE}" pid="8" name="URL">
    <vt:lpwstr/>
  </property>
  <property fmtid="{D5CDD505-2E9C-101B-9397-08002B2CF9AE}" pid="9" name="ContentTypeId">
    <vt:lpwstr>0x010100D4C593A49C25E947A02167D3D9C729B0</vt:lpwstr>
  </property>
</Properties>
</file>