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dotgov-my.sharepoint.com/personal/ashley_metelski_modot_mo_gov/Documents/Desktop/Law Enforcement Grant/FY24/"/>
    </mc:Choice>
  </mc:AlternateContent>
  <xr:revisionPtr revIDLastSave="21" documentId="8_{DDE9E9CC-4CEA-40BC-807A-D83369B0636A}" xr6:coauthVersionLast="47" xr6:coauthVersionMax="47" xr10:uidLastSave="{A33E70CF-9C6F-4C16-A93F-C403DC34B3A9}"/>
  <workbookProtection workbookAlgorithmName="SHA-512" workbookHashValue="djIn3dvaFQo3+RfNd62BQKsRz3bRAuK3gx+5ujSmUpqYlW9wZe5nAGzV1xDmTS7BB4SUGOKkfQBWetm5/YTUqg==" workbookSaltValue="ophGWdgzidPSLuePJ83NRw==" workbookSpinCount="100000" lockStructure="1"/>
  <bookViews>
    <workbookView xWindow="28680" yWindow="-120" windowWidth="29040" windowHeight="15840" firstSheet="1" activeTab="1" xr2:uid="{4B325366-8BC5-45E7-B7F7-97FE9638A147}"/>
  </bookViews>
  <sheets>
    <sheet name="Price Sheet" sheetId="3" state="hidden" r:id="rId1"/>
    <sheet name="Grant Application" sheetId="4" r:id="rId2"/>
  </sheets>
  <calcPr calcId="191029"/>
  <customWorkbookViews>
    <customWorkbookView name="Grant Application" guid="{40FAB1A8-F175-4AEF-B05F-437D4A9472BA}" maximized="1" xWindow="-1928" yWindow="-8" windowWidth="1936" windowHeight="1048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0" i="4" l="1"/>
  <c r="P20" i="4" l="1"/>
  <c r="P19" i="4"/>
  <c r="P57" i="4"/>
  <c r="P56" i="4"/>
  <c r="P55" i="4"/>
  <c r="P54" i="4"/>
  <c r="P53" i="4"/>
  <c r="P52" i="4"/>
  <c r="P51" i="4"/>
  <c r="P48" i="4"/>
  <c r="P47" i="4"/>
  <c r="P46" i="4"/>
  <c r="P45" i="4"/>
  <c r="P44" i="4"/>
  <c r="P43" i="4"/>
  <c r="P42" i="4"/>
  <c r="P41" i="4"/>
  <c r="P40" i="4"/>
  <c r="P39" i="4"/>
  <c r="P38" i="4"/>
  <c r="P37" i="4"/>
  <c r="P34" i="4"/>
  <c r="P33" i="4"/>
  <c r="P32" i="4"/>
  <c r="P29" i="4"/>
  <c r="P28" i="4"/>
  <c r="P27" i="4"/>
  <c r="P25" i="4"/>
  <c r="P24" i="4"/>
  <c r="P23" i="4"/>
  <c r="P61" i="4" l="1"/>
</calcChain>
</file>

<file path=xl/sharedStrings.xml><?xml version="1.0" encoding="utf-8"?>
<sst xmlns="http://schemas.openxmlformats.org/spreadsheetml/2006/main" count="247" uniqueCount="86">
  <si>
    <t>Product</t>
  </si>
  <si>
    <t>Vendor</t>
  </si>
  <si>
    <t>Grainger</t>
  </si>
  <si>
    <t>High Vis Reflective Vests</t>
  </si>
  <si>
    <t>Police</t>
  </si>
  <si>
    <t>Sheriff</t>
  </si>
  <si>
    <t>Savvik</t>
  </si>
  <si>
    <t>Traffic Cones</t>
  </si>
  <si>
    <t>Uline</t>
  </si>
  <si>
    <t>28"- Lighted Collapsible Cone Kit (4 per kit)</t>
  </si>
  <si>
    <t>Radar</t>
  </si>
  <si>
    <t>Stalker</t>
  </si>
  <si>
    <t>Stalker Patrol K Band, 2 Antenna</t>
  </si>
  <si>
    <t>Stalker Patrol K Band, 1 Antenna</t>
  </si>
  <si>
    <t>Stalker Dual SL Ka Band, 2 Antenna</t>
  </si>
  <si>
    <t>Stalker Dual SL Ka Band, 1 Antenna</t>
  </si>
  <si>
    <t>Stalker DSR Ka Band, 1 Antenna</t>
  </si>
  <si>
    <t>Stalker 2X w/ Fast Lock Remote</t>
  </si>
  <si>
    <t>Stalker 2X w/ Instant on Remote</t>
  </si>
  <si>
    <t>Stalker II (SDR) Stationary</t>
  </si>
  <si>
    <t>Stalker II Moving</t>
  </si>
  <si>
    <t>Stalker DSR Ka Band, 2 Antenna</t>
  </si>
  <si>
    <t>Intoximeter</t>
  </si>
  <si>
    <t>Road Flare Kit</t>
  </si>
  <si>
    <t>Patrol Vehicle Medical Trauma Kit</t>
  </si>
  <si>
    <t>Tint Meter</t>
  </si>
  <si>
    <t>Laser Labs</t>
  </si>
  <si>
    <t>Enforcer II</t>
  </si>
  <si>
    <t>Flashlight</t>
  </si>
  <si>
    <t>Baton</t>
  </si>
  <si>
    <t>LED</t>
  </si>
  <si>
    <t>Stalker Lidar XS- 2,000 Foot Range</t>
  </si>
  <si>
    <t>Stalker Lidar XS- 4,000 Foot Range</t>
  </si>
  <si>
    <t>77 components</t>
  </si>
  <si>
    <t>54 components</t>
  </si>
  <si>
    <t>Streamlight Rechargeable</t>
  </si>
  <si>
    <t>M</t>
  </si>
  <si>
    <t>L</t>
  </si>
  <si>
    <t>XL</t>
  </si>
  <si>
    <t>3XL</t>
  </si>
  <si>
    <t>4XL</t>
  </si>
  <si>
    <t>2XL</t>
  </si>
  <si>
    <t>No Customization</t>
  </si>
  <si>
    <t>One Sided Customization</t>
  </si>
  <si>
    <t>Both Sides Customization</t>
  </si>
  <si>
    <t>5XL</t>
  </si>
  <si>
    <t>6XL</t>
  </si>
  <si>
    <t>XX</t>
  </si>
  <si>
    <t>SIZE</t>
  </si>
  <si>
    <t>QTY</t>
  </si>
  <si>
    <t>COST</t>
  </si>
  <si>
    <t>28"- Lime Color (Minimum order of 50)</t>
  </si>
  <si>
    <t>28"- Orange Color (Minimum order of 50)</t>
  </si>
  <si>
    <t>Portable Breathalyzer</t>
  </si>
  <si>
    <t>Item</t>
  </si>
  <si>
    <t>TOTAL COST</t>
  </si>
  <si>
    <t>S</t>
  </si>
  <si>
    <t>XS</t>
  </si>
  <si>
    <t>Alco Sensor FST = Quantity 1</t>
  </si>
  <si>
    <t>Alco Sensor FST = Quantity 2-9</t>
  </si>
  <si>
    <t>Alco Sensor FST = Quantity 10-19</t>
  </si>
  <si>
    <t>Alco Sensor FST = Quantity 20+</t>
  </si>
  <si>
    <t xml:space="preserve">High Vis Rain Jackets - Short Sleeve </t>
  </si>
  <si>
    <t>High Vis Rain Jackets - Long Sleeve</t>
  </si>
  <si>
    <t xml:space="preserve">Alco Sensor FST </t>
  </si>
  <si>
    <t>Road Runner</t>
  </si>
  <si>
    <t>FY2024 Law Enforcement Equipment Price Sheet</t>
  </si>
  <si>
    <t>Other Items not list above</t>
  </si>
  <si>
    <t>Email*</t>
  </si>
  <si>
    <t>Name*</t>
  </si>
  <si>
    <t>Agency*</t>
  </si>
  <si>
    <t>Phone*</t>
  </si>
  <si>
    <t>Address*</t>
  </si>
  <si>
    <t>City/Town*</t>
  </si>
  <si>
    <t>State/Province*</t>
  </si>
  <si>
    <t>Zip Code*</t>
  </si>
  <si>
    <t>Number of Patrol Cars</t>
  </si>
  <si>
    <t>Average Number Of Traffic Stops Per Year*</t>
  </si>
  <si>
    <t>* Denotes Required Field</t>
  </si>
  <si>
    <t>Puck Style, 3 flares included (RED)</t>
  </si>
  <si>
    <t>Puck Style, 8 flares included (RED)</t>
  </si>
  <si>
    <t>Please provide justification for how the equipment will help reduce the number of fatalities and/or serious injuries.*
(ALT+ENTER to start new line)</t>
  </si>
  <si>
    <t xml:space="preserve">
</t>
  </si>
  <si>
    <t xml:space="preserve">PLEASE COMPLETE EQUIPMENT JUSTIFICATION SECTION ON NEXT PAGE </t>
  </si>
  <si>
    <t xml:space="preserve">High Vis Rain Jackets - Short </t>
  </si>
  <si>
    <t>High Vis Rain Jackets -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</si>
</sst>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2" fillId="0" borderId="0" xfId="0" applyFont="1"/>
    <xf numFmtId="0" fontId="0" fillId="0" borderId="0" xfId="0" applyFont="1"/>
    <xf numFmtId="8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2" borderId="0" xfId="0" applyFont="1" applyFill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4" fillId="2" borderId="24" xfId="0" applyFont="1" applyFill="1" applyBorder="1"/>
    <xf numFmtId="0" fontId="4" fillId="2" borderId="0" xfId="0" applyFont="1" applyFill="1" applyBorder="1"/>
    <xf numFmtId="0" fontId="4" fillId="2" borderId="26" xfId="0" applyFont="1" applyFill="1" applyBorder="1" applyAlignment="1">
      <alignment horizontal="center"/>
    </xf>
    <xf numFmtId="0" fontId="3" fillId="0" borderId="0" xfId="0" applyFont="1" applyBorder="1"/>
    <xf numFmtId="0" fontId="0" fillId="0" borderId="0" xfId="0" applyFont="1" applyBorder="1"/>
    <xf numFmtId="0" fontId="0" fillId="0" borderId="0" xfId="0" applyBorder="1"/>
    <xf numFmtId="0" fontId="0" fillId="0" borderId="3" xfId="0" applyFont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3" fillId="0" borderId="19" xfId="0" applyFont="1" applyBorder="1" applyAlignment="1"/>
    <xf numFmtId="0" fontId="3" fillId="0" borderId="27" xfId="0" applyFont="1" applyBorder="1" applyAlignment="1"/>
    <xf numFmtId="0" fontId="3" fillId="0" borderId="23" xfId="0" applyFont="1" applyBorder="1" applyAlignment="1"/>
    <xf numFmtId="0" fontId="3" fillId="0" borderId="25" xfId="0" applyFont="1" applyBorder="1" applyAlignment="1"/>
    <xf numFmtId="0" fontId="4" fillId="2" borderId="0" xfId="0" applyFont="1" applyFill="1" applyBorder="1" applyAlignment="1">
      <alignment horizontal="center"/>
    </xf>
    <xf numFmtId="0" fontId="0" fillId="0" borderId="26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26" xfId="0" applyFont="1" applyBorder="1" applyAlignment="1">
      <alignment horizontal="right"/>
    </xf>
    <xf numFmtId="0" fontId="0" fillId="0" borderId="27" xfId="0" applyFont="1" applyBorder="1" applyAlignment="1"/>
    <xf numFmtId="0" fontId="0" fillId="0" borderId="23" xfId="0" applyFont="1" applyBorder="1" applyAlignment="1"/>
    <xf numFmtId="0" fontId="0" fillId="0" borderId="25" xfId="0" applyFont="1" applyBorder="1" applyAlignment="1"/>
    <xf numFmtId="0" fontId="3" fillId="0" borderId="4" xfId="0" applyFont="1" applyBorder="1" applyAlignment="1"/>
    <xf numFmtId="44" fontId="0" fillId="0" borderId="11" xfId="0" applyNumberFormat="1" applyFont="1" applyBorder="1" applyAlignment="1">
      <alignment horizontal="left"/>
    </xf>
    <xf numFmtId="44" fontId="0" fillId="0" borderId="9" xfId="0" applyNumberFormat="1" applyFont="1" applyBorder="1" applyAlignment="1">
      <alignment horizontal="left"/>
    </xf>
    <xf numFmtId="44" fontId="0" fillId="0" borderId="36" xfId="0" applyNumberFormat="1" applyFont="1" applyBorder="1" applyAlignment="1">
      <alignment horizontal="left"/>
    </xf>
    <xf numFmtId="8" fontId="3" fillId="0" borderId="7" xfId="0" applyNumberFormat="1" applyFont="1" applyBorder="1" applyAlignment="1">
      <alignment horizontal="center"/>
    </xf>
    <xf numFmtId="44" fontId="0" fillId="0" borderId="11" xfId="0" applyNumberFormat="1" applyFont="1" applyBorder="1" applyAlignment="1">
      <alignment horizontal="center"/>
    </xf>
    <xf numFmtId="44" fontId="1" fillId="0" borderId="9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3" fillId="0" borderId="7" xfId="0" applyFont="1" applyBorder="1" applyAlignment="1"/>
    <xf numFmtId="0" fontId="0" fillId="0" borderId="12" xfId="0" applyFont="1" applyBorder="1" applyAlignment="1"/>
    <xf numFmtId="0" fontId="0" fillId="0" borderId="11" xfId="0" applyFont="1" applyBorder="1" applyAlignment="1"/>
    <xf numFmtId="0" fontId="0" fillId="0" borderId="9" xfId="0" applyFont="1" applyBorder="1" applyAlignment="1"/>
    <xf numFmtId="1" fontId="0" fillId="0" borderId="12" xfId="0" applyNumberFormat="1" applyFont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" fontId="0" fillId="0" borderId="9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0" fillId="0" borderId="33" xfId="0" applyNumberFormat="1" applyFont="1" applyBorder="1" applyAlignment="1">
      <alignment horizontal="right"/>
    </xf>
    <xf numFmtId="2" fontId="0" fillId="0" borderId="29" xfId="0" applyNumberFormat="1" applyBorder="1" applyAlignment="1">
      <alignment horizontal="right"/>
    </xf>
    <xf numFmtId="2" fontId="0" fillId="0" borderId="31" xfId="0" applyNumberFormat="1" applyBorder="1" applyAlignment="1">
      <alignment horizontal="right"/>
    </xf>
    <xf numFmtId="2" fontId="0" fillId="0" borderId="29" xfId="0" applyNumberFormat="1" applyFont="1" applyBorder="1" applyAlignment="1">
      <alignment horizontal="right"/>
    </xf>
    <xf numFmtId="2" fontId="0" fillId="0" borderId="31" xfId="0" applyNumberFormat="1" applyFont="1" applyBorder="1" applyAlignment="1">
      <alignment horizontal="right"/>
    </xf>
    <xf numFmtId="0" fontId="0" fillId="0" borderId="33" xfId="0" applyFont="1" applyBorder="1" applyAlignment="1">
      <alignment horizontal="right"/>
    </xf>
    <xf numFmtId="0" fontId="0" fillId="0" borderId="29" xfId="0" applyFont="1" applyBorder="1" applyAlignment="1">
      <alignment horizontal="right"/>
    </xf>
    <xf numFmtId="0" fontId="0" fillId="0" borderId="31" xfId="0" applyFont="1" applyBorder="1" applyAlignment="1">
      <alignment horizontal="right"/>
    </xf>
    <xf numFmtId="44" fontId="3" fillId="0" borderId="7" xfId="0" applyNumberFormat="1" applyFont="1" applyBorder="1" applyAlignment="1">
      <alignment horizontal="left"/>
    </xf>
    <xf numFmtId="0" fontId="3" fillId="2" borderId="19" xfId="0" applyFont="1" applyFill="1" applyBorder="1" applyAlignment="1"/>
    <xf numFmtId="0" fontId="3" fillId="2" borderId="7" xfId="0" applyFont="1" applyFill="1" applyBorder="1" applyAlignment="1">
      <alignment horizontal="center"/>
    </xf>
    <xf numFmtId="8" fontId="3" fillId="2" borderId="7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0" borderId="0" xfId="0" applyFont="1"/>
    <xf numFmtId="0" fontId="2" fillId="2" borderId="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2" fillId="2" borderId="3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0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24" xfId="0" applyFill="1" applyBorder="1"/>
    <xf numFmtId="0" fontId="8" fillId="2" borderId="24" xfId="0" applyFont="1" applyFill="1" applyBorder="1"/>
    <xf numFmtId="0" fontId="0" fillId="2" borderId="24" xfId="0" applyFont="1" applyFill="1" applyBorder="1"/>
    <xf numFmtId="0" fontId="0" fillId="2" borderId="46" xfId="0" applyFill="1" applyBorder="1"/>
    <xf numFmtId="0" fontId="0" fillId="2" borderId="34" xfId="0" applyFill="1" applyBorder="1"/>
    <xf numFmtId="0" fontId="0" fillId="2" borderId="34" xfId="0" applyFill="1" applyBorder="1" applyAlignment="1">
      <alignment horizontal="center"/>
    </xf>
    <xf numFmtId="0" fontId="0" fillId="2" borderId="47" xfId="0" applyFill="1" applyBorder="1"/>
    <xf numFmtId="0" fontId="0" fillId="2" borderId="45" xfId="0" applyFill="1" applyBorder="1"/>
    <xf numFmtId="0" fontId="8" fillId="2" borderId="45" xfId="0" applyFont="1" applyFill="1" applyBorder="1"/>
    <xf numFmtId="0" fontId="0" fillId="2" borderId="45" xfId="0" applyFont="1" applyFill="1" applyBorder="1"/>
    <xf numFmtId="0" fontId="0" fillId="2" borderId="45" xfId="0" applyFill="1" applyBorder="1" applyAlignment="1">
      <alignment horizontal="left"/>
    </xf>
    <xf numFmtId="0" fontId="0" fillId="2" borderId="43" xfId="0" applyFill="1" applyBorder="1"/>
    <xf numFmtId="0" fontId="0" fillId="2" borderId="44" xfId="0" applyFill="1" applyBorder="1"/>
    <xf numFmtId="0" fontId="9" fillId="2" borderId="0" xfId="0" applyFont="1" applyFill="1" applyBorder="1" applyAlignment="1">
      <alignment horizontal="left"/>
    </xf>
    <xf numFmtId="0" fontId="9" fillId="2" borderId="41" xfId="0" applyFont="1" applyFill="1" applyBorder="1" applyAlignment="1">
      <alignment horizontal="left"/>
    </xf>
    <xf numFmtId="0" fontId="9" fillId="2" borderId="42" xfId="0" applyFont="1" applyFill="1" applyBorder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26" xfId="0" applyNumberFormat="1" applyFont="1" applyBorder="1" applyAlignment="1">
      <alignment horizontal="center"/>
    </xf>
    <xf numFmtId="1" fontId="0" fillId="0" borderId="32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0" fillId="0" borderId="30" xfId="0" applyNumberFormat="1" applyFont="1" applyBorder="1" applyAlignment="1">
      <alignment horizontal="center"/>
    </xf>
    <xf numFmtId="1" fontId="0" fillId="0" borderId="33" xfId="0" applyNumberFormat="1" applyFont="1" applyBorder="1" applyAlignment="1">
      <alignment horizontal="center"/>
    </xf>
    <xf numFmtId="1" fontId="0" fillId="0" borderId="29" xfId="0" applyNumberFormat="1" applyFont="1" applyBorder="1" applyAlignment="1">
      <alignment horizontal="center"/>
    </xf>
    <xf numFmtId="1" fontId="0" fillId="0" borderId="31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8" fontId="0" fillId="0" borderId="7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4" fontId="0" fillId="0" borderId="12" xfId="0" applyNumberFormat="1" applyFont="1" applyBorder="1" applyAlignment="1">
      <alignment horizontal="left"/>
    </xf>
    <xf numFmtId="44" fontId="0" fillId="0" borderId="36" xfId="0" applyNumberFormat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0" fillId="2" borderId="34" xfId="0" applyFill="1" applyBorder="1" applyAlignment="1">
      <alignment horizontal="right"/>
    </xf>
    <xf numFmtId="0" fontId="2" fillId="2" borderId="34" xfId="0" applyFont="1" applyFill="1" applyBorder="1"/>
    <xf numFmtId="0" fontId="1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2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30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28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5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0" fontId="3" fillId="0" borderId="19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0" fillId="0" borderId="23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0" fillId="0" borderId="3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26" xfId="0" applyFont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2" fillId="2" borderId="34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3" borderId="43" xfId="0" applyFont="1" applyFill="1" applyBorder="1" applyAlignment="1">
      <alignment horizontal="left" vertical="top" wrapText="1"/>
    </xf>
    <xf numFmtId="0" fontId="11" fillId="3" borderId="40" xfId="0" applyFont="1" applyFill="1" applyBorder="1" applyAlignment="1">
      <alignment horizontal="left" vertical="top"/>
    </xf>
    <xf numFmtId="0" fontId="11" fillId="3" borderId="44" xfId="0" applyFont="1" applyFill="1" applyBorder="1" applyAlignment="1">
      <alignment horizontal="left" vertical="top"/>
    </xf>
    <xf numFmtId="0" fontId="11" fillId="3" borderId="24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/>
    </xf>
    <xf numFmtId="0" fontId="11" fillId="3" borderId="45" xfId="0" applyFont="1" applyFill="1" applyBorder="1" applyAlignment="1">
      <alignment horizontal="left" vertical="top"/>
    </xf>
    <xf numFmtId="0" fontId="11" fillId="3" borderId="46" xfId="0" applyFont="1" applyFill="1" applyBorder="1" applyAlignment="1">
      <alignment horizontal="left" vertical="top"/>
    </xf>
    <xf numFmtId="0" fontId="11" fillId="3" borderId="34" xfId="0" applyFont="1" applyFill="1" applyBorder="1" applyAlignment="1">
      <alignment horizontal="left" vertical="top"/>
    </xf>
    <xf numFmtId="0" fontId="11" fillId="3" borderId="4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5" fillId="2" borderId="4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4" fillId="2" borderId="1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8" xfId="0" applyFont="1" applyBorder="1" applyAlignment="1">
      <alignment horizontal="right"/>
    </xf>
    <xf numFmtId="0" fontId="0" fillId="0" borderId="23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33" xfId="0" applyFont="1" applyBorder="1" applyAlignment="1">
      <alignment horizontal="right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1" xfId="0" applyFont="1" applyBorder="1" applyAlignment="1">
      <alignment horizontal="right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7" xfId="0" applyFont="1" applyBorder="1" applyAlignment="1">
      <alignment horizontal="right"/>
    </xf>
    <xf numFmtId="0" fontId="0" fillId="0" borderId="37" xfId="0" applyFont="1" applyBorder="1" applyAlignment="1">
      <alignment horizontal="center"/>
    </xf>
    <xf numFmtId="0" fontId="0" fillId="0" borderId="39" xfId="0" applyFont="1" applyBorder="1" applyAlignment="1">
      <alignment horizontal="right"/>
    </xf>
    <xf numFmtId="0" fontId="0" fillId="0" borderId="25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32" xfId="0" applyFont="1" applyBorder="1" applyAlignment="1">
      <alignment horizontal="left"/>
    </xf>
    <xf numFmtId="0" fontId="0" fillId="0" borderId="33" xfId="0" applyFont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0" fillId="0" borderId="20" xfId="0" applyFont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3" fillId="2" borderId="40" xfId="0" applyFont="1" applyFill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9348-A3DE-48B1-A59E-4ED2FAF8A420}">
  <sheetPr codeName="Sheet1"/>
  <dimension ref="A1:P57"/>
  <sheetViews>
    <sheetView workbookViewId="0">
      <selection sqref="A1:N1"/>
    </sheetView>
  </sheetViews>
  <sheetFormatPr defaultRowHeight="14.5" x14ac:dyDescent="0.35"/>
  <cols>
    <col min="1" max="1" width="7.54296875" customWidth="1"/>
    <col min="2" max="2" width="33.1796875" customWidth="1"/>
    <col min="5" max="13" width="5.54296875" customWidth="1"/>
    <col min="14" max="14" width="7.1796875" style="11" customWidth="1"/>
  </cols>
  <sheetData>
    <row r="1" spans="1:16" ht="32.15" customHeight="1" x14ac:dyDescent="0.7">
      <c r="A1" s="158" t="s">
        <v>66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6" ht="16" thickBot="1" x14ac:dyDescent="0.4">
      <c r="A2" s="1"/>
      <c r="B2" s="1"/>
      <c r="C2" s="1"/>
      <c r="D2" s="1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6" ht="19" thickBot="1" x14ac:dyDescent="0.5">
      <c r="A3" s="160" t="s">
        <v>0</v>
      </c>
      <c r="B3" s="161"/>
      <c r="C3" s="161" t="s">
        <v>1</v>
      </c>
      <c r="D3" s="161"/>
      <c r="E3" s="161" t="s">
        <v>48</v>
      </c>
      <c r="F3" s="161"/>
      <c r="G3" s="161"/>
      <c r="H3" s="161"/>
      <c r="I3" s="161"/>
      <c r="J3" s="161"/>
      <c r="K3" s="161"/>
      <c r="L3" s="161"/>
      <c r="M3" s="161"/>
      <c r="N3" s="161"/>
      <c r="P3" s="1"/>
    </row>
    <row r="4" spans="1:16" ht="16" thickBot="1" x14ac:dyDescent="0.4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26"/>
      <c r="P4" s="1"/>
    </row>
    <row r="5" spans="1:16" s="2" customFormat="1" ht="16" thickBot="1" x14ac:dyDescent="0.4">
      <c r="A5" s="162" t="s">
        <v>3</v>
      </c>
      <c r="B5" s="140"/>
      <c r="C5" s="139" t="s">
        <v>2</v>
      </c>
      <c r="D5" s="139"/>
      <c r="E5" s="6"/>
      <c r="F5" s="6"/>
      <c r="G5" s="6"/>
      <c r="H5" s="6"/>
      <c r="I5" s="6" t="s">
        <v>38</v>
      </c>
      <c r="J5" s="6" t="s">
        <v>41</v>
      </c>
      <c r="K5" s="6"/>
      <c r="L5" s="6"/>
      <c r="M5" s="6"/>
      <c r="N5" s="6"/>
    </row>
    <row r="6" spans="1:16" s="2" customFormat="1" x14ac:dyDescent="0.35">
      <c r="A6" s="163" t="s">
        <v>4</v>
      </c>
      <c r="B6" s="164"/>
      <c r="C6" s="167"/>
      <c r="D6" s="167"/>
      <c r="E6" s="8" t="s">
        <v>47</v>
      </c>
      <c r="F6" s="8" t="s">
        <v>47</v>
      </c>
      <c r="G6" s="8" t="s">
        <v>47</v>
      </c>
      <c r="H6" s="8" t="s">
        <v>47</v>
      </c>
      <c r="I6" s="20">
        <v>38.01</v>
      </c>
      <c r="J6" s="20">
        <v>38.01</v>
      </c>
      <c r="K6" s="8" t="s">
        <v>47</v>
      </c>
      <c r="L6" s="8" t="s">
        <v>47</v>
      </c>
      <c r="M6" s="8" t="s">
        <v>47</v>
      </c>
      <c r="N6" s="8" t="s">
        <v>47</v>
      </c>
    </row>
    <row r="7" spans="1:16" s="2" customFormat="1" ht="15" thickBot="1" x14ac:dyDescent="0.4">
      <c r="A7" s="165" t="s">
        <v>5</v>
      </c>
      <c r="B7" s="166"/>
      <c r="C7" s="168"/>
      <c r="D7" s="168"/>
      <c r="E7" s="16" t="s">
        <v>47</v>
      </c>
      <c r="F7" s="16" t="s">
        <v>47</v>
      </c>
      <c r="G7" s="16" t="s">
        <v>47</v>
      </c>
      <c r="H7" s="16" t="s">
        <v>47</v>
      </c>
      <c r="I7" s="27">
        <v>57.57</v>
      </c>
      <c r="J7" s="27">
        <v>57.57</v>
      </c>
      <c r="K7" s="16" t="s">
        <v>47</v>
      </c>
      <c r="L7" s="16" t="s">
        <v>47</v>
      </c>
      <c r="M7" s="16" t="s">
        <v>47</v>
      </c>
      <c r="N7" s="16" t="s">
        <v>47</v>
      </c>
    </row>
    <row r="8" spans="1:16" s="2" customFormat="1" ht="15" thickBot="1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6"/>
    </row>
    <row r="9" spans="1:16" s="2" customFormat="1" ht="16" thickBot="1" x14ac:dyDescent="0.4">
      <c r="A9" s="146" t="s">
        <v>62</v>
      </c>
      <c r="B9" s="147"/>
      <c r="C9" s="154" t="s">
        <v>6</v>
      </c>
      <c r="D9" s="155"/>
      <c r="E9" s="6" t="s">
        <v>57</v>
      </c>
      <c r="F9" s="6" t="s">
        <v>56</v>
      </c>
      <c r="G9" s="6" t="s">
        <v>36</v>
      </c>
      <c r="H9" s="6" t="s">
        <v>37</v>
      </c>
      <c r="I9" s="6" t="s">
        <v>38</v>
      </c>
      <c r="J9" s="6" t="s">
        <v>41</v>
      </c>
      <c r="K9" s="6" t="s">
        <v>39</v>
      </c>
      <c r="L9" s="6" t="s">
        <v>40</v>
      </c>
      <c r="M9" s="6" t="s">
        <v>45</v>
      </c>
      <c r="N9" s="7" t="s">
        <v>46</v>
      </c>
    </row>
    <row r="10" spans="1:16" s="2" customFormat="1" x14ac:dyDescent="0.35">
      <c r="A10" s="150" t="s">
        <v>42</v>
      </c>
      <c r="B10" s="151"/>
      <c r="C10" s="156"/>
      <c r="D10" s="157"/>
      <c r="E10" s="28">
        <v>53.99</v>
      </c>
      <c r="F10" s="28">
        <v>53.99</v>
      </c>
      <c r="G10" s="28">
        <v>53.99</v>
      </c>
      <c r="H10" s="28">
        <v>53.99</v>
      </c>
      <c r="I10" s="28">
        <v>53.99</v>
      </c>
      <c r="J10" s="28">
        <v>61.99</v>
      </c>
      <c r="K10" s="28">
        <v>61.99</v>
      </c>
      <c r="L10" s="28">
        <v>67.989999999999995</v>
      </c>
      <c r="M10" s="8" t="s">
        <v>47</v>
      </c>
      <c r="N10" s="58">
        <v>81.99</v>
      </c>
    </row>
    <row r="11" spans="1:16" s="2" customFormat="1" x14ac:dyDescent="0.35">
      <c r="A11" s="152" t="s">
        <v>43</v>
      </c>
      <c r="B11" s="153"/>
      <c r="C11" s="135"/>
      <c r="D11" s="136"/>
      <c r="E11" s="29">
        <v>68.84</v>
      </c>
      <c r="F11" s="29">
        <v>68.84</v>
      </c>
      <c r="G11" s="29">
        <v>68.84</v>
      </c>
      <c r="H11" s="29">
        <v>68.84</v>
      </c>
      <c r="I11" s="29">
        <v>68.84</v>
      </c>
      <c r="J11" s="29">
        <v>76.84</v>
      </c>
      <c r="K11" s="29">
        <v>76.84</v>
      </c>
      <c r="L11" s="29">
        <v>82.84</v>
      </c>
      <c r="M11" s="9" t="s">
        <v>47</v>
      </c>
      <c r="N11" s="59">
        <v>96.84</v>
      </c>
    </row>
    <row r="12" spans="1:16" s="2" customFormat="1" ht="15" thickBot="1" x14ac:dyDescent="0.4">
      <c r="A12" s="144" t="s">
        <v>44</v>
      </c>
      <c r="B12" s="145"/>
      <c r="C12" s="148"/>
      <c r="D12" s="149"/>
      <c r="E12" s="30">
        <v>78.69</v>
      </c>
      <c r="F12" s="30">
        <v>78.69</v>
      </c>
      <c r="G12" s="30">
        <v>78.69</v>
      </c>
      <c r="H12" s="30">
        <v>78.69</v>
      </c>
      <c r="I12" s="30">
        <v>78.69</v>
      </c>
      <c r="J12" s="30">
        <v>86.69</v>
      </c>
      <c r="K12" s="30">
        <v>86.69</v>
      </c>
      <c r="L12" s="30">
        <v>92.69</v>
      </c>
      <c r="M12" s="16" t="s">
        <v>47</v>
      </c>
      <c r="N12" s="60">
        <v>106.69</v>
      </c>
    </row>
    <row r="13" spans="1:16" s="2" customFormat="1" ht="16" thickBot="1" x14ac:dyDescent="0.4">
      <c r="A13" s="146" t="s">
        <v>63</v>
      </c>
      <c r="B13" s="147"/>
      <c r="C13" s="154" t="s">
        <v>6</v>
      </c>
      <c r="D13" s="155"/>
      <c r="E13" s="6" t="s">
        <v>57</v>
      </c>
      <c r="F13" s="6" t="s">
        <v>56</v>
      </c>
      <c r="G13" s="6" t="s">
        <v>36</v>
      </c>
      <c r="H13" s="6" t="s">
        <v>37</v>
      </c>
      <c r="I13" s="6" t="s">
        <v>38</v>
      </c>
      <c r="J13" s="6" t="s">
        <v>41</v>
      </c>
      <c r="K13" s="6" t="s">
        <v>39</v>
      </c>
      <c r="L13" s="6" t="s">
        <v>40</v>
      </c>
      <c r="M13" s="6" t="s">
        <v>45</v>
      </c>
      <c r="N13" s="7" t="s">
        <v>46</v>
      </c>
    </row>
    <row r="14" spans="1:16" s="2" customFormat="1" x14ac:dyDescent="0.35">
      <c r="A14" s="150" t="s">
        <v>42</v>
      </c>
      <c r="B14" s="151"/>
      <c r="C14" s="156"/>
      <c r="D14" s="157"/>
      <c r="E14" s="28">
        <v>52.99</v>
      </c>
      <c r="F14" s="28">
        <v>52.99</v>
      </c>
      <c r="G14" s="28">
        <v>52.99</v>
      </c>
      <c r="H14" s="28">
        <v>52.99</v>
      </c>
      <c r="I14" s="28">
        <v>52.99</v>
      </c>
      <c r="J14" s="28">
        <v>60.49</v>
      </c>
      <c r="K14" s="28">
        <v>60.49</v>
      </c>
      <c r="L14" s="28">
        <v>65.989999999999995</v>
      </c>
      <c r="M14" s="8" t="s">
        <v>47</v>
      </c>
      <c r="N14" s="58">
        <v>85.99</v>
      </c>
    </row>
    <row r="15" spans="1:16" s="2" customFormat="1" x14ac:dyDescent="0.35">
      <c r="A15" s="152" t="s">
        <v>43</v>
      </c>
      <c r="B15" s="153"/>
      <c r="C15" s="135"/>
      <c r="D15" s="136"/>
      <c r="E15" s="29">
        <v>67.84</v>
      </c>
      <c r="F15" s="29">
        <v>67.84</v>
      </c>
      <c r="G15" s="29">
        <v>67.84</v>
      </c>
      <c r="H15" s="29">
        <v>67.84</v>
      </c>
      <c r="I15" s="29">
        <v>67.84</v>
      </c>
      <c r="J15" s="29">
        <v>75.34</v>
      </c>
      <c r="K15" s="29">
        <v>75.34</v>
      </c>
      <c r="L15" s="29">
        <v>80.84</v>
      </c>
      <c r="M15" s="9" t="s">
        <v>47</v>
      </c>
      <c r="N15" s="59">
        <v>100.84</v>
      </c>
    </row>
    <row r="16" spans="1:16" s="2" customFormat="1" ht="15" thickBot="1" x14ac:dyDescent="0.4">
      <c r="A16" s="144" t="s">
        <v>44</v>
      </c>
      <c r="B16" s="145"/>
      <c r="C16" s="148"/>
      <c r="D16" s="149"/>
      <c r="E16" s="30">
        <v>77.69</v>
      </c>
      <c r="F16" s="30">
        <v>77.69</v>
      </c>
      <c r="G16" s="30">
        <v>77.69</v>
      </c>
      <c r="H16" s="30">
        <v>77.69</v>
      </c>
      <c r="I16" s="30">
        <v>77.69</v>
      </c>
      <c r="J16" s="30">
        <v>85.19</v>
      </c>
      <c r="K16" s="30">
        <v>85.19</v>
      </c>
      <c r="L16" s="30">
        <v>90.69</v>
      </c>
      <c r="M16" s="16" t="s">
        <v>47</v>
      </c>
      <c r="N16" s="60">
        <v>110.69</v>
      </c>
    </row>
    <row r="17" spans="1:16" s="2" customFormat="1" ht="15" thickBot="1" x14ac:dyDescent="0.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21"/>
    </row>
    <row r="18" spans="1:16" s="2" customFormat="1" ht="15" thickBot="1" x14ac:dyDescent="0.4">
      <c r="A18" s="12"/>
      <c r="B18" s="22" t="s">
        <v>7</v>
      </c>
      <c r="C18" s="139"/>
      <c r="D18" s="139"/>
      <c r="E18" s="140" t="s">
        <v>54</v>
      </c>
      <c r="F18" s="140"/>
      <c r="G18" s="140"/>
      <c r="H18" s="140"/>
      <c r="I18" s="140"/>
      <c r="J18" s="140"/>
      <c r="K18" s="140"/>
      <c r="L18" s="140"/>
      <c r="M18" s="140"/>
      <c r="N18" s="52" t="s">
        <v>49</v>
      </c>
    </row>
    <row r="19" spans="1:16" s="2" customFormat="1" x14ac:dyDescent="0.35">
      <c r="A19" s="13"/>
      <c r="B19" s="31"/>
      <c r="C19" s="141" t="s">
        <v>65</v>
      </c>
      <c r="D19" s="141"/>
      <c r="E19" s="134" t="s">
        <v>51</v>
      </c>
      <c r="F19" s="134"/>
      <c r="G19" s="134"/>
      <c r="H19" s="134"/>
      <c r="I19" s="134"/>
      <c r="J19" s="134"/>
      <c r="K19" s="134"/>
      <c r="L19" s="134"/>
      <c r="M19" s="134"/>
      <c r="N19" s="53">
        <v>28.99</v>
      </c>
    </row>
    <row r="20" spans="1:16" s="2" customFormat="1" x14ac:dyDescent="0.35">
      <c r="A20" s="13"/>
      <c r="B20" s="32"/>
      <c r="C20" s="127" t="s">
        <v>65</v>
      </c>
      <c r="D20" s="127"/>
      <c r="E20" s="143" t="s">
        <v>52</v>
      </c>
      <c r="F20" s="143"/>
      <c r="G20" s="143"/>
      <c r="H20" s="143"/>
      <c r="I20" s="143"/>
      <c r="J20" s="143"/>
      <c r="K20" s="143"/>
      <c r="L20" s="143"/>
      <c r="M20" s="143"/>
      <c r="N20" s="56">
        <v>28.99</v>
      </c>
    </row>
    <row r="21" spans="1:16" s="2" customFormat="1" ht="15" thickBot="1" x14ac:dyDescent="0.4">
      <c r="A21" s="13"/>
      <c r="B21" s="33"/>
      <c r="C21" s="129" t="s">
        <v>8</v>
      </c>
      <c r="D21" s="129"/>
      <c r="E21" s="138" t="s">
        <v>9</v>
      </c>
      <c r="F21" s="138"/>
      <c r="G21" s="138"/>
      <c r="H21" s="138"/>
      <c r="I21" s="138"/>
      <c r="J21" s="138"/>
      <c r="K21" s="138"/>
      <c r="L21" s="138"/>
      <c r="M21" s="138"/>
      <c r="N21" s="57">
        <v>189</v>
      </c>
    </row>
    <row r="22" spans="1:16" s="2" customFormat="1" ht="15" thickBot="1" x14ac:dyDescent="0.4">
      <c r="A22" s="1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1"/>
    </row>
    <row r="23" spans="1:16" s="2" customFormat="1" ht="15" thickBot="1" x14ac:dyDescent="0.4">
      <c r="A23" s="17"/>
      <c r="B23" s="34" t="s">
        <v>10</v>
      </c>
      <c r="C23" s="154" t="s">
        <v>11</v>
      </c>
      <c r="D23" s="155"/>
      <c r="E23" s="140" t="s">
        <v>54</v>
      </c>
      <c r="F23" s="140"/>
      <c r="G23" s="140"/>
      <c r="H23" s="140"/>
      <c r="I23" s="140"/>
      <c r="J23" s="140"/>
      <c r="K23" s="140"/>
      <c r="L23" s="140"/>
      <c r="M23" s="140"/>
      <c r="N23" s="52" t="s">
        <v>49</v>
      </c>
    </row>
    <row r="24" spans="1:16" s="2" customFormat="1" x14ac:dyDescent="0.35">
      <c r="A24" s="13"/>
      <c r="B24" s="169"/>
      <c r="C24" s="170"/>
      <c r="D24" s="157"/>
      <c r="E24" s="134" t="s">
        <v>12</v>
      </c>
      <c r="F24" s="134"/>
      <c r="G24" s="134"/>
      <c r="H24" s="134"/>
      <c r="I24" s="134"/>
      <c r="J24" s="134"/>
      <c r="K24" s="134"/>
      <c r="L24" s="134"/>
      <c r="M24" s="134"/>
      <c r="N24" s="53">
        <v>1675</v>
      </c>
    </row>
    <row r="25" spans="1:16" s="2" customFormat="1" x14ac:dyDescent="0.35">
      <c r="A25" s="18"/>
      <c r="B25" s="142"/>
      <c r="C25" s="143"/>
      <c r="D25" s="143"/>
      <c r="E25" s="143" t="s">
        <v>13</v>
      </c>
      <c r="F25" s="143"/>
      <c r="G25" s="143"/>
      <c r="H25" s="143"/>
      <c r="I25" s="143"/>
      <c r="J25" s="143"/>
      <c r="K25" s="143"/>
      <c r="L25" s="143"/>
      <c r="M25" s="143"/>
      <c r="N25" s="56">
        <v>1550</v>
      </c>
    </row>
    <row r="26" spans="1:16" s="2" customFormat="1" x14ac:dyDescent="0.35">
      <c r="A26" s="18"/>
      <c r="B26" s="142"/>
      <c r="C26" s="143"/>
      <c r="D26" s="143"/>
      <c r="E26" s="143" t="s">
        <v>14</v>
      </c>
      <c r="F26" s="143"/>
      <c r="G26" s="143"/>
      <c r="H26" s="143"/>
      <c r="I26" s="143"/>
      <c r="J26" s="143"/>
      <c r="K26" s="143"/>
      <c r="L26" s="143"/>
      <c r="M26" s="143"/>
      <c r="N26" s="56">
        <v>2350</v>
      </c>
    </row>
    <row r="27" spans="1:16" s="2" customFormat="1" x14ac:dyDescent="0.35">
      <c r="A27" s="18"/>
      <c r="B27" s="142"/>
      <c r="C27" s="143"/>
      <c r="D27" s="143"/>
      <c r="E27" s="143" t="s">
        <v>15</v>
      </c>
      <c r="F27" s="143"/>
      <c r="G27" s="143"/>
      <c r="H27" s="143"/>
      <c r="I27" s="143"/>
      <c r="J27" s="143"/>
      <c r="K27" s="143"/>
      <c r="L27" s="143"/>
      <c r="M27" s="143"/>
      <c r="N27" s="56">
        <v>1895</v>
      </c>
    </row>
    <row r="28" spans="1:16" s="2" customFormat="1" x14ac:dyDescent="0.35">
      <c r="A28" s="18"/>
      <c r="B28" s="142"/>
      <c r="C28" s="143"/>
      <c r="D28" s="143"/>
      <c r="E28" s="143" t="s">
        <v>21</v>
      </c>
      <c r="F28" s="143"/>
      <c r="G28" s="143"/>
      <c r="H28" s="143"/>
      <c r="I28" s="143"/>
      <c r="J28" s="143"/>
      <c r="K28" s="143"/>
      <c r="L28" s="143"/>
      <c r="M28" s="143"/>
      <c r="N28" s="56">
        <v>2995</v>
      </c>
    </row>
    <row r="29" spans="1:16" s="2" customFormat="1" x14ac:dyDescent="0.35">
      <c r="A29" s="18"/>
      <c r="B29" s="142"/>
      <c r="C29" s="143"/>
      <c r="D29" s="143"/>
      <c r="E29" s="143" t="s">
        <v>16</v>
      </c>
      <c r="F29" s="143"/>
      <c r="G29" s="143"/>
      <c r="H29" s="143"/>
      <c r="I29" s="143"/>
      <c r="J29" s="143"/>
      <c r="K29" s="143"/>
      <c r="L29" s="143"/>
      <c r="M29" s="143"/>
      <c r="N29" s="56">
        <v>2395</v>
      </c>
    </row>
    <row r="30" spans="1:16" s="2" customFormat="1" x14ac:dyDescent="0.35">
      <c r="A30" s="18"/>
      <c r="B30" s="142"/>
      <c r="C30" s="143"/>
      <c r="D30" s="143"/>
      <c r="E30" s="143" t="s">
        <v>17</v>
      </c>
      <c r="F30" s="143"/>
      <c r="G30" s="143"/>
      <c r="H30" s="143"/>
      <c r="I30" s="143"/>
      <c r="J30" s="143"/>
      <c r="K30" s="143"/>
      <c r="L30" s="143"/>
      <c r="M30" s="143"/>
      <c r="N30" s="56">
        <v>3250</v>
      </c>
    </row>
    <row r="31" spans="1:16" s="2" customFormat="1" x14ac:dyDescent="0.35">
      <c r="A31" s="18"/>
      <c r="B31" s="142"/>
      <c r="C31" s="143"/>
      <c r="D31" s="143"/>
      <c r="E31" s="143" t="s">
        <v>18</v>
      </c>
      <c r="F31" s="143"/>
      <c r="G31" s="143"/>
      <c r="H31" s="143"/>
      <c r="I31" s="143"/>
      <c r="J31" s="143"/>
      <c r="K31" s="143"/>
      <c r="L31" s="143"/>
      <c r="M31" s="143"/>
      <c r="N31" s="56">
        <v>3250</v>
      </c>
    </row>
    <row r="32" spans="1:16" x14ac:dyDescent="0.35">
      <c r="A32" s="19"/>
      <c r="B32" s="142"/>
      <c r="C32" s="143"/>
      <c r="D32" s="143"/>
      <c r="E32" s="143" t="s">
        <v>19</v>
      </c>
      <c r="F32" s="143"/>
      <c r="G32" s="143"/>
      <c r="H32" s="143"/>
      <c r="I32" s="143"/>
      <c r="J32" s="143"/>
      <c r="K32" s="143"/>
      <c r="L32" s="143"/>
      <c r="M32" s="143"/>
      <c r="N32" s="54">
        <v>1525</v>
      </c>
      <c r="P32" s="2"/>
    </row>
    <row r="33" spans="1:16" x14ac:dyDescent="0.35">
      <c r="A33" s="19"/>
      <c r="B33" s="142"/>
      <c r="C33" s="143"/>
      <c r="D33" s="143"/>
      <c r="E33" s="143" t="s">
        <v>20</v>
      </c>
      <c r="F33" s="143"/>
      <c r="G33" s="143"/>
      <c r="H33" s="143"/>
      <c r="I33" s="143"/>
      <c r="J33" s="143"/>
      <c r="K33" s="143"/>
      <c r="L33" s="143"/>
      <c r="M33" s="143"/>
      <c r="N33" s="54">
        <v>2475</v>
      </c>
      <c r="P33" s="2"/>
    </row>
    <row r="34" spans="1:16" x14ac:dyDescent="0.35">
      <c r="A34" s="19"/>
      <c r="B34" s="142"/>
      <c r="C34" s="143"/>
      <c r="D34" s="143"/>
      <c r="E34" s="143" t="s">
        <v>31</v>
      </c>
      <c r="F34" s="143"/>
      <c r="G34" s="143"/>
      <c r="H34" s="143"/>
      <c r="I34" s="143"/>
      <c r="J34" s="143"/>
      <c r="K34" s="143"/>
      <c r="L34" s="143"/>
      <c r="M34" s="143"/>
      <c r="N34" s="54">
        <v>1925</v>
      </c>
      <c r="P34" s="2"/>
    </row>
    <row r="35" spans="1:16" ht="15" thickBot="1" x14ac:dyDescent="0.4">
      <c r="A35" s="19"/>
      <c r="B35" s="137"/>
      <c r="C35" s="138"/>
      <c r="D35" s="138"/>
      <c r="E35" s="138" t="s">
        <v>32</v>
      </c>
      <c r="F35" s="138"/>
      <c r="G35" s="138"/>
      <c r="H35" s="138"/>
      <c r="I35" s="138"/>
      <c r="J35" s="138"/>
      <c r="K35" s="138"/>
      <c r="L35" s="138"/>
      <c r="M35" s="138"/>
      <c r="N35" s="55">
        <v>2340</v>
      </c>
      <c r="P35" s="2"/>
    </row>
    <row r="36" spans="1:16" ht="15" thickBot="1" x14ac:dyDescent="0.4">
      <c r="A36" s="1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21"/>
      <c r="P36" s="2"/>
    </row>
    <row r="37" spans="1:16" ht="15" thickBot="1" x14ac:dyDescent="0.4">
      <c r="A37" s="19"/>
      <c r="B37" s="22"/>
      <c r="C37" s="139" t="s">
        <v>1</v>
      </c>
      <c r="D37" s="139"/>
      <c r="E37" s="140" t="s">
        <v>54</v>
      </c>
      <c r="F37" s="140"/>
      <c r="G37" s="140"/>
      <c r="H37" s="140"/>
      <c r="I37" s="140"/>
      <c r="J37" s="140"/>
      <c r="K37" s="140"/>
      <c r="L37" s="140"/>
      <c r="M37" s="140"/>
      <c r="N37" s="52" t="s">
        <v>49</v>
      </c>
    </row>
    <row r="38" spans="1:16" x14ac:dyDescent="0.35">
      <c r="A38" s="19"/>
      <c r="B38" s="23" t="s">
        <v>53</v>
      </c>
      <c r="C38" s="141" t="s">
        <v>22</v>
      </c>
      <c r="D38" s="141"/>
      <c r="E38" s="134" t="s">
        <v>58</v>
      </c>
      <c r="F38" s="134"/>
      <c r="G38" s="134"/>
      <c r="H38" s="134"/>
      <c r="I38" s="134"/>
      <c r="J38" s="134"/>
      <c r="K38" s="134"/>
      <c r="L38" s="134"/>
      <c r="M38" s="134"/>
      <c r="N38" s="53">
        <v>420</v>
      </c>
    </row>
    <row r="39" spans="1:16" x14ac:dyDescent="0.35">
      <c r="A39" s="19"/>
      <c r="B39" s="23"/>
      <c r="C39" s="135"/>
      <c r="D39" s="136"/>
      <c r="E39" s="134" t="s">
        <v>59</v>
      </c>
      <c r="F39" s="134"/>
      <c r="G39" s="134"/>
      <c r="H39" s="134"/>
      <c r="I39" s="134"/>
      <c r="J39" s="134"/>
      <c r="K39" s="134"/>
      <c r="L39" s="134"/>
      <c r="M39" s="134"/>
      <c r="N39" s="53">
        <v>415</v>
      </c>
    </row>
    <row r="40" spans="1:16" x14ac:dyDescent="0.35">
      <c r="A40" s="19"/>
      <c r="B40" s="23"/>
      <c r="C40" s="135"/>
      <c r="D40" s="136"/>
      <c r="E40" s="134" t="s">
        <v>60</v>
      </c>
      <c r="F40" s="134"/>
      <c r="G40" s="134"/>
      <c r="H40" s="134"/>
      <c r="I40" s="134"/>
      <c r="J40" s="134"/>
      <c r="K40" s="134"/>
      <c r="L40" s="134"/>
      <c r="M40" s="134"/>
      <c r="N40" s="53">
        <v>395</v>
      </c>
    </row>
    <row r="41" spans="1:16" x14ac:dyDescent="0.35">
      <c r="A41" s="19"/>
      <c r="B41" s="23"/>
      <c r="C41" s="135"/>
      <c r="D41" s="136"/>
      <c r="E41" s="134" t="s">
        <v>61</v>
      </c>
      <c r="F41" s="134"/>
      <c r="G41" s="134"/>
      <c r="H41" s="134"/>
      <c r="I41" s="134"/>
      <c r="J41" s="134"/>
      <c r="K41" s="134"/>
      <c r="L41" s="134"/>
      <c r="M41" s="134"/>
      <c r="N41" s="53">
        <v>365</v>
      </c>
    </row>
    <row r="42" spans="1:16" x14ac:dyDescent="0.35">
      <c r="A42" s="19"/>
      <c r="B42" s="24" t="s">
        <v>23</v>
      </c>
      <c r="C42" s="127" t="s">
        <v>2</v>
      </c>
      <c r="D42" s="127"/>
      <c r="E42" s="131" t="s">
        <v>79</v>
      </c>
      <c r="F42" s="132"/>
      <c r="G42" s="132"/>
      <c r="H42" s="132"/>
      <c r="I42" s="132"/>
      <c r="J42" s="132"/>
      <c r="K42" s="132"/>
      <c r="L42" s="132"/>
      <c r="M42" s="133"/>
      <c r="N42" s="54">
        <v>82.17</v>
      </c>
    </row>
    <row r="43" spans="1:16" x14ac:dyDescent="0.35">
      <c r="A43" s="19"/>
      <c r="B43" s="24"/>
      <c r="C43" s="127"/>
      <c r="D43" s="127"/>
      <c r="E43" s="131" t="s">
        <v>80</v>
      </c>
      <c r="F43" s="132"/>
      <c r="G43" s="132"/>
      <c r="H43" s="132"/>
      <c r="I43" s="132"/>
      <c r="J43" s="132"/>
      <c r="K43" s="132"/>
      <c r="L43" s="132"/>
      <c r="M43" s="133"/>
      <c r="N43" s="54">
        <v>202.05</v>
      </c>
    </row>
    <row r="44" spans="1:16" x14ac:dyDescent="0.35">
      <c r="A44" s="19"/>
      <c r="B44" s="24" t="s">
        <v>24</v>
      </c>
      <c r="C44" s="127" t="s">
        <v>2</v>
      </c>
      <c r="D44" s="127"/>
      <c r="E44" s="128" t="s">
        <v>33</v>
      </c>
      <c r="F44" s="128"/>
      <c r="G44" s="128"/>
      <c r="H44" s="128"/>
      <c r="I44" s="128"/>
      <c r="J44" s="128"/>
      <c r="K44" s="128"/>
      <c r="L44" s="128"/>
      <c r="M44" s="128"/>
      <c r="N44" s="54">
        <v>200.79</v>
      </c>
    </row>
    <row r="45" spans="1:16" x14ac:dyDescent="0.35">
      <c r="A45" s="19"/>
      <c r="B45" s="24"/>
      <c r="C45" s="127"/>
      <c r="D45" s="127"/>
      <c r="E45" s="128" t="s">
        <v>34</v>
      </c>
      <c r="F45" s="128"/>
      <c r="G45" s="128"/>
      <c r="H45" s="128"/>
      <c r="I45" s="128"/>
      <c r="J45" s="128"/>
      <c r="K45" s="128"/>
      <c r="L45" s="128"/>
      <c r="M45" s="128"/>
      <c r="N45" s="54">
        <v>300.12</v>
      </c>
    </row>
    <row r="46" spans="1:16" x14ac:dyDescent="0.35">
      <c r="B46" s="24" t="s">
        <v>25</v>
      </c>
      <c r="C46" s="127" t="s">
        <v>26</v>
      </c>
      <c r="D46" s="127"/>
      <c r="E46" s="128" t="s">
        <v>27</v>
      </c>
      <c r="F46" s="128"/>
      <c r="G46" s="128"/>
      <c r="H46" s="128"/>
      <c r="I46" s="128"/>
      <c r="J46" s="128"/>
      <c r="K46" s="128"/>
      <c r="L46" s="128"/>
      <c r="M46" s="128"/>
      <c r="N46" s="54">
        <v>89</v>
      </c>
    </row>
    <row r="47" spans="1:16" x14ac:dyDescent="0.35">
      <c r="B47" s="24" t="s">
        <v>28</v>
      </c>
      <c r="C47" s="127" t="s">
        <v>2</v>
      </c>
      <c r="D47" s="127"/>
      <c r="E47" s="128" t="s">
        <v>35</v>
      </c>
      <c r="F47" s="128"/>
      <c r="G47" s="128"/>
      <c r="H47" s="128"/>
      <c r="I47" s="128"/>
      <c r="J47" s="128"/>
      <c r="K47" s="128"/>
      <c r="L47" s="128"/>
      <c r="M47" s="128"/>
      <c r="N47" s="54">
        <v>191.29</v>
      </c>
    </row>
    <row r="48" spans="1:16" ht="15" thickBot="1" x14ac:dyDescent="0.4">
      <c r="B48" s="25" t="s">
        <v>29</v>
      </c>
      <c r="C48" s="129" t="s">
        <v>2</v>
      </c>
      <c r="D48" s="129"/>
      <c r="E48" s="130" t="s">
        <v>30</v>
      </c>
      <c r="F48" s="130"/>
      <c r="G48" s="130"/>
      <c r="H48" s="130"/>
      <c r="I48" s="130"/>
      <c r="J48" s="130"/>
      <c r="K48" s="130"/>
      <c r="L48" s="130"/>
      <c r="M48" s="130"/>
      <c r="N48" s="55">
        <v>39.200000000000003</v>
      </c>
    </row>
    <row r="49" spans="2:15" x14ac:dyDescent="0.3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21"/>
    </row>
    <row r="52" spans="2:15" x14ac:dyDescent="0.35">
      <c r="O52" s="4"/>
    </row>
    <row r="53" spans="2:15" x14ac:dyDescent="0.35">
      <c r="O53" s="3"/>
    </row>
    <row r="54" spans="2:15" x14ac:dyDescent="0.35">
      <c r="O54" s="3"/>
    </row>
    <row r="55" spans="2:15" x14ac:dyDescent="0.35">
      <c r="O55" s="4"/>
    </row>
    <row r="56" spans="2:15" x14ac:dyDescent="0.35">
      <c r="O56" s="4"/>
    </row>
    <row r="57" spans="2:15" x14ac:dyDescent="0.35">
      <c r="O57" s="4"/>
    </row>
  </sheetData>
  <sheetProtection algorithmName="SHA-512" hashValue="CYZLW6gwCpaqcyUMD9zS8+I250xXURD160F/7Ws8Bwnop4jKqxTjBY/UpK3VwgIUUa3Ax2vxK6zn8zhEQqBn4g==" saltValue="g86fOXKsRoZ+9KMvwetI6w==" spinCount="100000" sheet="1" objects="1" scenarios="1"/>
  <customSheetViews>
    <customSheetView guid="{40FAB1A8-F175-4AEF-B05F-437D4A9472BA}" state="hidden">
      <selection sqref="A1:N1"/>
      <pageMargins left="0.7" right="0.7" top="0.75" bottom="0.75" header="0.3" footer="0.3"/>
      <pageSetup orientation="portrait" r:id="rId1"/>
    </customSheetView>
  </customSheetViews>
  <mergeCells count="85">
    <mergeCell ref="C43:D43"/>
    <mergeCell ref="E43:M43"/>
    <mergeCell ref="C14:D14"/>
    <mergeCell ref="C15:D15"/>
    <mergeCell ref="C16:D16"/>
    <mergeCell ref="E20:M20"/>
    <mergeCell ref="E21:M21"/>
    <mergeCell ref="E23:M23"/>
    <mergeCell ref="C21:D21"/>
    <mergeCell ref="C20:D20"/>
    <mergeCell ref="C23:D23"/>
    <mergeCell ref="B24:D24"/>
    <mergeCell ref="E24:M24"/>
    <mergeCell ref="B25:D25"/>
    <mergeCell ref="E25:M25"/>
    <mergeCell ref="B26:D26"/>
    <mergeCell ref="A7:B7"/>
    <mergeCell ref="E3:N3"/>
    <mergeCell ref="C3:D3"/>
    <mergeCell ref="C5:D5"/>
    <mergeCell ref="C6:D6"/>
    <mergeCell ref="C7:D7"/>
    <mergeCell ref="A1:N1"/>
    <mergeCell ref="E2:N2"/>
    <mergeCell ref="A3:B3"/>
    <mergeCell ref="A5:B5"/>
    <mergeCell ref="A6:B6"/>
    <mergeCell ref="C10:D10"/>
    <mergeCell ref="C11:D11"/>
    <mergeCell ref="A9:B9"/>
    <mergeCell ref="A10:B10"/>
    <mergeCell ref="A11:B11"/>
    <mergeCell ref="C9:D9"/>
    <mergeCell ref="A12:B12"/>
    <mergeCell ref="A13:B13"/>
    <mergeCell ref="C12:D12"/>
    <mergeCell ref="E18:M18"/>
    <mergeCell ref="E19:M19"/>
    <mergeCell ref="C18:D18"/>
    <mergeCell ref="C19:D19"/>
    <mergeCell ref="A14:B14"/>
    <mergeCell ref="A15:B15"/>
    <mergeCell ref="A16:B16"/>
    <mergeCell ref="C13:D13"/>
    <mergeCell ref="E26:M26"/>
    <mergeCell ref="B27:D27"/>
    <mergeCell ref="E27:M27"/>
    <mergeCell ref="B28:D28"/>
    <mergeCell ref="E28:M28"/>
    <mergeCell ref="B29:D29"/>
    <mergeCell ref="E29:M29"/>
    <mergeCell ref="B30:D30"/>
    <mergeCell ref="E30:M30"/>
    <mergeCell ref="B31:D31"/>
    <mergeCell ref="E31:M31"/>
    <mergeCell ref="B32:D32"/>
    <mergeCell ref="E32:M32"/>
    <mergeCell ref="B33:D33"/>
    <mergeCell ref="E33:M33"/>
    <mergeCell ref="B34:D34"/>
    <mergeCell ref="E34:M34"/>
    <mergeCell ref="B35:D35"/>
    <mergeCell ref="E35:M35"/>
    <mergeCell ref="C37:D37"/>
    <mergeCell ref="E37:M37"/>
    <mergeCell ref="C38:D38"/>
    <mergeCell ref="E38:M38"/>
    <mergeCell ref="C42:D42"/>
    <mergeCell ref="E42:M42"/>
    <mergeCell ref="E41:M41"/>
    <mergeCell ref="C39:D39"/>
    <mergeCell ref="C40:D40"/>
    <mergeCell ref="C41:D41"/>
    <mergeCell ref="E39:M39"/>
    <mergeCell ref="E40:M40"/>
    <mergeCell ref="C47:D47"/>
    <mergeCell ref="E47:M47"/>
    <mergeCell ref="C48:D48"/>
    <mergeCell ref="E48:M48"/>
    <mergeCell ref="C44:D44"/>
    <mergeCell ref="E44:M44"/>
    <mergeCell ref="C45:D45"/>
    <mergeCell ref="E45:M45"/>
    <mergeCell ref="C46:D46"/>
    <mergeCell ref="E46:M46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21DA-7375-4AA8-A2BC-5E005F6238DC}">
  <sheetPr codeName="Sheet3"/>
  <dimension ref="A1:AG64"/>
  <sheetViews>
    <sheetView tabSelected="1" showRuler="0" view="pageLayout" zoomScaleNormal="100" workbookViewId="0">
      <selection activeCell="B6" sqref="B6:E6"/>
    </sheetView>
  </sheetViews>
  <sheetFormatPr defaultRowHeight="14.5" x14ac:dyDescent="0.35"/>
  <cols>
    <col min="1" max="1" width="2.54296875" customWidth="1"/>
    <col min="2" max="2" width="7.54296875" customWidth="1"/>
    <col min="3" max="3" width="33.1796875" customWidth="1"/>
    <col min="6" max="14" width="5.54296875" customWidth="1"/>
    <col min="15" max="15" width="7.1796875" style="11" customWidth="1"/>
    <col min="16" max="16" width="12.81640625" style="4" customWidth="1"/>
    <col min="17" max="17" width="2.54296875" customWidth="1"/>
    <col min="18" max="18" width="3" customWidth="1"/>
    <col min="33" max="33" width="3" customWidth="1"/>
  </cols>
  <sheetData>
    <row r="1" spans="1:33" ht="31" x14ac:dyDescent="0.7">
      <c r="A1" s="94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95"/>
      <c r="R1" s="94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95"/>
    </row>
    <row r="2" spans="1:33" ht="8.15" customHeight="1" x14ac:dyDescent="0.35">
      <c r="A2" s="83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90"/>
      <c r="R2" s="83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90"/>
    </row>
    <row r="3" spans="1:33" ht="15" customHeight="1" x14ac:dyDescent="0.35">
      <c r="A3" s="83"/>
      <c r="B3" s="96" t="s">
        <v>69</v>
      </c>
      <c r="C3" s="126"/>
      <c r="D3" s="126"/>
      <c r="E3" s="126"/>
      <c r="F3" s="126"/>
      <c r="G3" s="96" t="s">
        <v>70</v>
      </c>
      <c r="H3" s="126"/>
      <c r="I3" s="126"/>
      <c r="J3" s="126"/>
      <c r="K3" s="126"/>
      <c r="L3" s="126"/>
      <c r="M3" s="126"/>
      <c r="N3" s="126"/>
      <c r="O3" s="126"/>
      <c r="P3" s="126"/>
      <c r="Q3" s="90"/>
      <c r="R3" s="83"/>
      <c r="S3" s="189" t="s">
        <v>81</v>
      </c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90"/>
    </row>
    <row r="4" spans="1:33" ht="15" customHeight="1" x14ac:dyDescent="0.35">
      <c r="A4" s="83"/>
      <c r="B4" s="184"/>
      <c r="C4" s="185"/>
      <c r="D4" s="185"/>
      <c r="E4" s="186"/>
      <c r="F4" s="112"/>
      <c r="G4" s="172"/>
      <c r="H4" s="173"/>
      <c r="I4" s="173"/>
      <c r="J4" s="173"/>
      <c r="K4" s="173"/>
      <c r="L4" s="173"/>
      <c r="M4" s="173"/>
      <c r="N4" s="173"/>
      <c r="O4" s="174"/>
      <c r="P4" s="126"/>
      <c r="Q4" s="90"/>
      <c r="R4" s="83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90"/>
    </row>
    <row r="5" spans="1:33" ht="15" customHeight="1" thickBot="1" x14ac:dyDescent="0.4">
      <c r="A5" s="83"/>
      <c r="B5" s="97" t="s">
        <v>68</v>
      </c>
      <c r="C5" s="71"/>
      <c r="D5" s="71"/>
      <c r="E5" s="71"/>
      <c r="F5" s="121"/>
      <c r="G5" s="97" t="s">
        <v>71</v>
      </c>
      <c r="H5" s="71"/>
      <c r="I5" s="71"/>
      <c r="J5" s="71"/>
      <c r="K5" s="71"/>
      <c r="L5" s="71"/>
      <c r="M5" s="71"/>
      <c r="N5" s="71"/>
      <c r="O5" s="71"/>
      <c r="P5" s="70"/>
      <c r="Q5" s="90"/>
      <c r="R5" s="83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90"/>
    </row>
    <row r="6" spans="1:33" ht="15.5" x14ac:dyDescent="0.35">
      <c r="A6" s="83"/>
      <c r="B6" s="184"/>
      <c r="C6" s="185"/>
      <c r="D6" s="185"/>
      <c r="E6" s="186"/>
      <c r="F6" s="112"/>
      <c r="G6" s="172"/>
      <c r="H6" s="173"/>
      <c r="I6" s="173"/>
      <c r="J6" s="173"/>
      <c r="K6" s="173"/>
      <c r="L6" s="173"/>
      <c r="M6" s="173"/>
      <c r="N6" s="173"/>
      <c r="O6" s="174"/>
      <c r="P6" s="70"/>
      <c r="Q6" s="90"/>
      <c r="R6" s="83"/>
      <c r="S6" s="175" t="s">
        <v>82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7"/>
      <c r="AG6" s="90"/>
    </row>
    <row r="7" spans="1:33" ht="15.65" customHeight="1" x14ac:dyDescent="0.35">
      <c r="A7" s="83"/>
      <c r="B7" s="98" t="s">
        <v>72</v>
      </c>
      <c r="C7" s="72"/>
      <c r="D7" s="72"/>
      <c r="E7" s="72"/>
      <c r="F7" s="121"/>
      <c r="G7" s="73"/>
      <c r="H7" s="73"/>
      <c r="I7" s="73"/>
      <c r="J7" s="73"/>
      <c r="K7" s="73"/>
      <c r="L7" s="73"/>
      <c r="M7" s="73"/>
      <c r="N7" s="73"/>
      <c r="O7" s="73"/>
      <c r="P7" s="70"/>
      <c r="Q7" s="90"/>
      <c r="R7" s="83"/>
      <c r="S7" s="178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80"/>
      <c r="AG7" s="90"/>
    </row>
    <row r="8" spans="1:33" ht="15.5" x14ac:dyDescent="0.35">
      <c r="A8" s="83"/>
      <c r="B8" s="172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4"/>
      <c r="P8" s="70"/>
      <c r="Q8" s="90"/>
      <c r="R8" s="83"/>
      <c r="S8" s="178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80"/>
      <c r="AG8" s="90"/>
    </row>
    <row r="9" spans="1:33" ht="14.25" customHeight="1" x14ac:dyDescent="0.35">
      <c r="A9" s="83"/>
      <c r="B9" s="99" t="s">
        <v>73</v>
      </c>
      <c r="C9" s="74"/>
      <c r="D9" s="74"/>
      <c r="E9" s="74"/>
      <c r="F9" s="99" t="s">
        <v>74</v>
      </c>
      <c r="G9" s="121"/>
      <c r="H9" s="121"/>
      <c r="I9" s="121"/>
      <c r="J9" s="121"/>
      <c r="K9" s="121"/>
      <c r="L9" s="96" t="s">
        <v>75</v>
      </c>
      <c r="M9" s="121"/>
      <c r="N9" s="121"/>
      <c r="O9" s="121"/>
      <c r="P9" s="70"/>
      <c r="Q9" s="90"/>
      <c r="R9" s="83"/>
      <c r="S9" s="178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80"/>
      <c r="AG9" s="90"/>
    </row>
    <row r="10" spans="1:33" ht="15.5" x14ac:dyDescent="0.35">
      <c r="A10" s="83"/>
      <c r="B10" s="172"/>
      <c r="C10" s="173"/>
      <c r="D10" s="174"/>
      <c r="E10" s="113"/>
      <c r="F10" s="172"/>
      <c r="G10" s="173"/>
      <c r="H10" s="173"/>
      <c r="I10" s="173"/>
      <c r="J10" s="174"/>
      <c r="K10" s="112"/>
      <c r="L10" s="172"/>
      <c r="M10" s="173"/>
      <c r="N10" s="173"/>
      <c r="O10" s="174"/>
      <c r="P10" s="70"/>
      <c r="Q10" s="90"/>
      <c r="R10" s="83"/>
      <c r="S10" s="178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80"/>
      <c r="AG10" s="90"/>
    </row>
    <row r="11" spans="1:33" ht="14.25" customHeight="1" x14ac:dyDescent="0.35">
      <c r="A11" s="83"/>
      <c r="B11" s="96" t="s">
        <v>76</v>
      </c>
      <c r="C11" s="100"/>
      <c r="D11" s="70"/>
      <c r="E11" s="70"/>
      <c r="F11" s="70"/>
      <c r="G11" s="96" t="s">
        <v>77</v>
      </c>
      <c r="H11" s="100"/>
      <c r="I11" s="70"/>
      <c r="J11" s="70"/>
      <c r="K11" s="70"/>
      <c r="L11" s="70"/>
      <c r="M11" s="70"/>
      <c r="N11" s="70"/>
      <c r="O11" s="70"/>
      <c r="P11" s="70"/>
      <c r="Q11" s="90"/>
      <c r="R11" s="83"/>
      <c r="S11" s="178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80"/>
      <c r="AG11" s="90"/>
    </row>
    <row r="12" spans="1:33" ht="15.5" x14ac:dyDescent="0.35">
      <c r="A12" s="83"/>
      <c r="B12" s="172"/>
      <c r="C12" s="173"/>
      <c r="D12" s="173"/>
      <c r="E12" s="174"/>
      <c r="F12" s="112"/>
      <c r="G12" s="172"/>
      <c r="H12" s="173"/>
      <c r="I12" s="173"/>
      <c r="J12" s="173"/>
      <c r="K12" s="173"/>
      <c r="L12" s="173"/>
      <c r="M12" s="173"/>
      <c r="N12" s="173"/>
      <c r="O12" s="174"/>
      <c r="P12" s="70"/>
      <c r="Q12" s="90"/>
      <c r="R12" s="83"/>
      <c r="S12" s="178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80"/>
      <c r="AG12" s="90"/>
    </row>
    <row r="13" spans="1:33" ht="15" customHeight="1" x14ac:dyDescent="0.35">
      <c r="A13" s="83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70"/>
      <c r="Q13" s="90"/>
      <c r="R13" s="83"/>
      <c r="S13" s="178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80"/>
      <c r="AG13" s="90"/>
    </row>
    <row r="14" spans="1:33" ht="15.65" customHeight="1" x14ac:dyDescent="0.35">
      <c r="A14" s="83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70"/>
      <c r="Q14" s="90"/>
      <c r="R14" s="83"/>
      <c r="S14" s="178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80"/>
      <c r="AG14" s="90"/>
    </row>
    <row r="15" spans="1:33" ht="16" thickBot="1" x14ac:dyDescent="0.4">
      <c r="A15" s="83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90"/>
      <c r="R15" s="83"/>
      <c r="S15" s="178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80"/>
      <c r="AG15" s="90"/>
    </row>
    <row r="16" spans="1:33" s="69" customFormat="1" ht="16" thickBot="1" x14ac:dyDescent="0.4">
      <c r="A16" s="84"/>
      <c r="B16" s="192" t="s">
        <v>0</v>
      </c>
      <c r="C16" s="193"/>
      <c r="D16" s="192" t="s">
        <v>1</v>
      </c>
      <c r="E16" s="193"/>
      <c r="F16" s="192" t="s">
        <v>48</v>
      </c>
      <c r="G16" s="194"/>
      <c r="H16" s="194"/>
      <c r="I16" s="194"/>
      <c r="J16" s="194"/>
      <c r="K16" s="194"/>
      <c r="L16" s="194"/>
      <c r="M16" s="194"/>
      <c r="N16" s="194"/>
      <c r="O16" s="193"/>
      <c r="P16" s="68" t="s">
        <v>50</v>
      </c>
      <c r="Q16" s="91"/>
      <c r="R16" s="84"/>
      <c r="S16" s="178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80"/>
      <c r="AG16" s="91"/>
    </row>
    <row r="17" spans="1:33" ht="15" thickBot="1" x14ac:dyDescent="0.4">
      <c r="A17" s="83"/>
      <c r="B17" s="19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90"/>
      <c r="R17" s="83"/>
      <c r="S17" s="178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80"/>
      <c r="AG17" s="90"/>
    </row>
    <row r="18" spans="1:33" s="2" customFormat="1" ht="16" thickBot="1" x14ac:dyDescent="0.4">
      <c r="A18" s="85"/>
      <c r="B18" s="162" t="s">
        <v>3</v>
      </c>
      <c r="C18" s="198"/>
      <c r="D18" s="199" t="s">
        <v>2</v>
      </c>
      <c r="E18" s="200"/>
      <c r="F18" s="114"/>
      <c r="G18" s="116"/>
      <c r="H18" s="116"/>
      <c r="I18" s="116"/>
      <c r="J18" s="116" t="s">
        <v>38</v>
      </c>
      <c r="K18" s="116" t="s">
        <v>41</v>
      </c>
      <c r="L18" s="116"/>
      <c r="M18" s="116"/>
      <c r="N18" s="116"/>
      <c r="O18" s="115"/>
      <c r="P18" s="10" t="s">
        <v>50</v>
      </c>
      <c r="Q18" s="92"/>
      <c r="R18" s="85"/>
      <c r="S18" s="178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80"/>
      <c r="AG18" s="92"/>
    </row>
    <row r="19" spans="1:33" s="2" customFormat="1" x14ac:dyDescent="0.35">
      <c r="A19" s="85"/>
      <c r="B19" s="163" t="s">
        <v>4</v>
      </c>
      <c r="C19" s="201"/>
      <c r="D19" s="202"/>
      <c r="E19" s="203"/>
      <c r="F19" s="117" t="s">
        <v>47</v>
      </c>
      <c r="G19" s="8" t="s">
        <v>47</v>
      </c>
      <c r="H19" s="8" t="s">
        <v>47</v>
      </c>
      <c r="I19" s="8" t="s">
        <v>47</v>
      </c>
      <c r="J19" s="104"/>
      <c r="K19" s="104"/>
      <c r="L19" s="8" t="s">
        <v>47</v>
      </c>
      <c r="M19" s="8" t="s">
        <v>47</v>
      </c>
      <c r="N19" s="8" t="s">
        <v>47</v>
      </c>
      <c r="O19" s="118" t="s">
        <v>47</v>
      </c>
      <c r="P19" s="119">
        <f>('Price Sheet'!I6)*(J19)+('Price Sheet'!J6)*(K19)</f>
        <v>0</v>
      </c>
      <c r="Q19" s="92"/>
      <c r="R19" s="85"/>
      <c r="S19" s="178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80"/>
      <c r="AG19" s="92"/>
    </row>
    <row r="20" spans="1:33" s="2" customFormat="1" ht="15" thickBot="1" x14ac:dyDescent="0.4">
      <c r="A20" s="85"/>
      <c r="B20" s="165" t="s">
        <v>5</v>
      </c>
      <c r="C20" s="204"/>
      <c r="D20" s="205"/>
      <c r="E20" s="206"/>
      <c r="F20" s="41" t="s">
        <v>47</v>
      </c>
      <c r="G20" s="16" t="s">
        <v>47</v>
      </c>
      <c r="H20" s="16" t="s">
        <v>47</v>
      </c>
      <c r="I20" s="16" t="s">
        <v>47</v>
      </c>
      <c r="J20" s="102"/>
      <c r="K20" s="102"/>
      <c r="L20" s="16" t="s">
        <v>47</v>
      </c>
      <c r="M20" s="16" t="s">
        <v>47</v>
      </c>
      <c r="N20" s="16" t="s">
        <v>47</v>
      </c>
      <c r="O20" s="42" t="s">
        <v>47</v>
      </c>
      <c r="P20" s="119">
        <f>('Price Sheet'!I7)*(J20)+('Price Sheet'!J7)*(K20)</f>
        <v>0</v>
      </c>
      <c r="Q20" s="92"/>
      <c r="R20" s="85"/>
      <c r="S20" s="178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80"/>
      <c r="AG20" s="92"/>
    </row>
    <row r="21" spans="1:33" s="2" customFormat="1" ht="15" thickBot="1" x14ac:dyDescent="0.4">
      <c r="A21" s="85"/>
      <c r="B21" s="14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92"/>
      <c r="R21" s="85"/>
      <c r="S21" s="178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80"/>
      <c r="AG21" s="92"/>
    </row>
    <row r="22" spans="1:33" s="2" customFormat="1" ht="16" thickBot="1" x14ac:dyDescent="0.4">
      <c r="A22" s="85"/>
      <c r="B22" s="146" t="s">
        <v>84</v>
      </c>
      <c r="C22" s="207"/>
      <c r="D22" s="208" t="s">
        <v>6</v>
      </c>
      <c r="E22" s="209"/>
      <c r="F22" s="65" t="s">
        <v>57</v>
      </c>
      <c r="G22" s="67" t="s">
        <v>56</v>
      </c>
      <c r="H22" s="67" t="s">
        <v>36</v>
      </c>
      <c r="I22" s="67" t="s">
        <v>37</v>
      </c>
      <c r="J22" s="67" t="s">
        <v>38</v>
      </c>
      <c r="K22" s="67" t="s">
        <v>41</v>
      </c>
      <c r="L22" s="67" t="s">
        <v>39</v>
      </c>
      <c r="M22" s="67" t="s">
        <v>40</v>
      </c>
      <c r="N22" s="67" t="s">
        <v>45</v>
      </c>
      <c r="O22" s="66" t="s">
        <v>46</v>
      </c>
      <c r="P22" s="10" t="s">
        <v>50</v>
      </c>
      <c r="Q22" s="92"/>
      <c r="R22" s="85"/>
      <c r="S22" s="178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80"/>
      <c r="AG22" s="92"/>
    </row>
    <row r="23" spans="1:33" s="2" customFormat="1" x14ac:dyDescent="0.35">
      <c r="A23" s="85"/>
      <c r="B23" s="150" t="s">
        <v>42</v>
      </c>
      <c r="C23" s="210"/>
      <c r="D23" s="169"/>
      <c r="E23" s="211"/>
      <c r="F23" s="103"/>
      <c r="G23" s="104"/>
      <c r="H23" s="104"/>
      <c r="I23" s="104"/>
      <c r="J23" s="104"/>
      <c r="K23" s="104"/>
      <c r="L23" s="104"/>
      <c r="M23" s="104"/>
      <c r="N23" s="8" t="s">
        <v>47</v>
      </c>
      <c r="O23" s="107"/>
      <c r="P23" s="35">
        <f>('Price Sheet'!E10)*(F23)+('Price Sheet'!F10)*(G23)+('Price Sheet'!G10)*(H23)+('Price Sheet'!H10)*(I23)+('Price Sheet'!I10)*(J23)+('Price Sheet'!J10)*(K23)+('Price Sheet'!K10)*(L23)+('Price Sheet'!L10)*(M23)+('Price Sheet'!N10)*(O23)</f>
        <v>0</v>
      </c>
      <c r="Q23" s="92"/>
      <c r="R23" s="85"/>
      <c r="S23" s="178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80"/>
      <c r="AG23" s="92"/>
    </row>
    <row r="24" spans="1:33" s="2" customFormat="1" x14ac:dyDescent="0.35">
      <c r="A24" s="85"/>
      <c r="B24" s="152" t="s">
        <v>43</v>
      </c>
      <c r="C24" s="195"/>
      <c r="D24" s="196"/>
      <c r="E24" s="197"/>
      <c r="F24" s="105"/>
      <c r="G24" s="101"/>
      <c r="H24" s="101"/>
      <c r="I24" s="101"/>
      <c r="J24" s="101"/>
      <c r="K24" s="101"/>
      <c r="L24" s="101"/>
      <c r="M24" s="101"/>
      <c r="N24" s="9" t="s">
        <v>47</v>
      </c>
      <c r="O24" s="108"/>
      <c r="P24" s="35">
        <f>('Price Sheet'!E11)*(F24)+('Price Sheet'!F11)*(G24)+('Price Sheet'!G11)*(H24)+('Price Sheet'!H11)*(I24)+('Price Sheet'!I11)*(J24)+('Price Sheet'!J11)*(K24)+('Price Sheet'!K11)*(L24)+('Price Sheet'!L11)*(M24)+('Price Sheet'!N11)*(O24)</f>
        <v>0</v>
      </c>
      <c r="Q24" s="92"/>
      <c r="R24" s="85"/>
      <c r="S24" s="178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80"/>
      <c r="AG24" s="92"/>
    </row>
    <row r="25" spans="1:33" s="2" customFormat="1" ht="15" thickBot="1" x14ac:dyDescent="0.4">
      <c r="A25" s="85"/>
      <c r="B25" s="144" t="s">
        <v>44</v>
      </c>
      <c r="C25" s="212"/>
      <c r="D25" s="213"/>
      <c r="E25" s="214"/>
      <c r="F25" s="106"/>
      <c r="G25" s="102"/>
      <c r="H25" s="102"/>
      <c r="I25" s="102"/>
      <c r="J25" s="102"/>
      <c r="K25" s="102"/>
      <c r="L25" s="102"/>
      <c r="M25" s="102"/>
      <c r="N25" s="16" t="s">
        <v>47</v>
      </c>
      <c r="O25" s="109"/>
      <c r="P25" s="35">
        <f>('Price Sheet'!E12)*(F25)+('Price Sheet'!F12)*(G25)+('Price Sheet'!G12)*(H25)+('Price Sheet'!H12)*(I25)+('Price Sheet'!I12)*(J25)+('Price Sheet'!J12)*(K25)+('Price Sheet'!K12)*(L25)+('Price Sheet'!L12)*(M25)+('Price Sheet'!N12)*(O25)</f>
        <v>0</v>
      </c>
      <c r="Q25" s="92"/>
      <c r="R25" s="85"/>
      <c r="S25" s="178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80"/>
      <c r="AG25" s="92"/>
    </row>
    <row r="26" spans="1:33" s="2" customFormat="1" ht="16" thickBot="1" x14ac:dyDescent="0.4">
      <c r="A26" s="85"/>
      <c r="B26" s="146" t="s">
        <v>85</v>
      </c>
      <c r="C26" s="207"/>
      <c r="D26" s="208" t="s">
        <v>6</v>
      </c>
      <c r="E26" s="209"/>
      <c r="F26" s="65" t="s">
        <v>57</v>
      </c>
      <c r="G26" s="67" t="s">
        <v>56</v>
      </c>
      <c r="H26" s="67" t="s">
        <v>36</v>
      </c>
      <c r="I26" s="67" t="s">
        <v>37</v>
      </c>
      <c r="J26" s="67" t="s">
        <v>38</v>
      </c>
      <c r="K26" s="67" t="s">
        <v>41</v>
      </c>
      <c r="L26" s="67" t="s">
        <v>39</v>
      </c>
      <c r="M26" s="67" t="s">
        <v>40</v>
      </c>
      <c r="N26" s="67" t="s">
        <v>45</v>
      </c>
      <c r="O26" s="66" t="s">
        <v>46</v>
      </c>
      <c r="P26" s="10" t="s">
        <v>50</v>
      </c>
      <c r="Q26" s="92"/>
      <c r="R26" s="85"/>
      <c r="S26" s="178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80"/>
      <c r="AG26" s="92"/>
    </row>
    <row r="27" spans="1:33" s="2" customFormat="1" x14ac:dyDescent="0.35">
      <c r="A27" s="85"/>
      <c r="B27" s="150" t="s">
        <v>42</v>
      </c>
      <c r="C27" s="210"/>
      <c r="D27" s="169"/>
      <c r="E27" s="211"/>
      <c r="F27" s="103"/>
      <c r="G27" s="104"/>
      <c r="H27" s="104"/>
      <c r="I27" s="104"/>
      <c r="J27" s="104"/>
      <c r="K27" s="104"/>
      <c r="L27" s="104"/>
      <c r="M27" s="104"/>
      <c r="N27" s="8" t="s">
        <v>47</v>
      </c>
      <c r="O27" s="107"/>
      <c r="P27" s="37">
        <f>('Price Sheet'!E14)*(F27)+('Price Sheet'!F14)*(G27)+('Price Sheet'!G14)*(H27)+('Price Sheet'!H14)*(I27)+('Price Sheet'!I14)*(J27)+('Price Sheet'!J14)*(K27)+('Price Sheet'!K14)*(L27)+('Price Sheet'!L14)*(M27)+('Price Sheet'!N14)*(O27)</f>
        <v>0</v>
      </c>
      <c r="Q27" s="92"/>
      <c r="R27" s="85"/>
      <c r="S27" s="178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80"/>
      <c r="AG27" s="92"/>
    </row>
    <row r="28" spans="1:33" s="2" customFormat="1" x14ac:dyDescent="0.35">
      <c r="A28" s="85"/>
      <c r="B28" s="152" t="s">
        <v>43</v>
      </c>
      <c r="C28" s="195"/>
      <c r="D28" s="196"/>
      <c r="E28" s="197"/>
      <c r="F28" s="105"/>
      <c r="G28" s="101"/>
      <c r="H28" s="101"/>
      <c r="I28" s="101"/>
      <c r="J28" s="101"/>
      <c r="K28" s="101"/>
      <c r="L28" s="101"/>
      <c r="M28" s="101"/>
      <c r="N28" s="9" t="s">
        <v>47</v>
      </c>
      <c r="O28" s="108"/>
      <c r="P28" s="35">
        <f>('Price Sheet'!E15)*(F28)+('Price Sheet'!F15)*(G28)+('Price Sheet'!G15)*(H28)+('Price Sheet'!H15)*(I28)+('Price Sheet'!I15)*(J28)+('Price Sheet'!J15)*(K28)+('Price Sheet'!K15)*(L28)+('Price Sheet'!L15)*(M28)+('Price Sheet'!N15)*(O28)</f>
        <v>0</v>
      </c>
      <c r="Q28" s="92"/>
      <c r="R28" s="85"/>
      <c r="S28" s="178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80"/>
      <c r="AG28" s="92"/>
    </row>
    <row r="29" spans="1:33" s="2" customFormat="1" ht="15" thickBot="1" x14ac:dyDescent="0.4">
      <c r="A29" s="85"/>
      <c r="B29" s="144" t="s">
        <v>44</v>
      </c>
      <c r="C29" s="212"/>
      <c r="D29" s="213"/>
      <c r="E29" s="214"/>
      <c r="F29" s="106"/>
      <c r="G29" s="102"/>
      <c r="H29" s="102"/>
      <c r="I29" s="102"/>
      <c r="J29" s="102"/>
      <c r="K29" s="102"/>
      <c r="L29" s="102"/>
      <c r="M29" s="102"/>
      <c r="N29" s="16" t="s">
        <v>47</v>
      </c>
      <c r="O29" s="109"/>
      <c r="P29" s="36">
        <f>('Price Sheet'!E16)*(F29)+('Price Sheet'!F16)*(G29)+('Price Sheet'!G16)*(H29)+('Price Sheet'!H16)*(I29)+('Price Sheet'!I16)*(J29)+('Price Sheet'!J16)*(K29)+('Price Sheet'!K16)*(L29)+('Price Sheet'!L16)*(M29)+('Price Sheet'!N16)*(O29)</f>
        <v>0</v>
      </c>
      <c r="Q29" s="92"/>
      <c r="R29" s="85"/>
      <c r="S29" s="178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80"/>
      <c r="AG29" s="92"/>
    </row>
    <row r="30" spans="1:33" s="2" customFormat="1" ht="15" thickBot="1" x14ac:dyDescent="0.4">
      <c r="A30" s="8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92"/>
      <c r="R30" s="85"/>
      <c r="S30" s="178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80"/>
      <c r="AG30" s="92"/>
    </row>
    <row r="31" spans="1:33" s="2" customFormat="1" ht="15" thickBot="1" x14ac:dyDescent="0.4">
      <c r="A31" s="85"/>
      <c r="B31" s="76"/>
      <c r="C31" s="43" t="s">
        <v>7</v>
      </c>
      <c r="D31" s="199"/>
      <c r="E31" s="200"/>
      <c r="F31" s="162" t="s">
        <v>54</v>
      </c>
      <c r="G31" s="140"/>
      <c r="H31" s="140"/>
      <c r="I31" s="140"/>
      <c r="J31" s="140"/>
      <c r="K31" s="140"/>
      <c r="L31" s="140"/>
      <c r="M31" s="140"/>
      <c r="N31" s="198"/>
      <c r="O31" s="10" t="s">
        <v>49</v>
      </c>
      <c r="P31" s="10" t="s">
        <v>50</v>
      </c>
      <c r="Q31" s="92"/>
      <c r="R31" s="85"/>
      <c r="S31" s="178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80"/>
      <c r="AG31" s="92"/>
    </row>
    <row r="32" spans="1:33" s="2" customFormat="1" x14ac:dyDescent="0.35">
      <c r="A32" s="85"/>
      <c r="B32" s="77"/>
      <c r="C32" s="44"/>
      <c r="D32" s="218" t="s">
        <v>65</v>
      </c>
      <c r="E32" s="219"/>
      <c r="F32" s="220" t="s">
        <v>51</v>
      </c>
      <c r="G32" s="134"/>
      <c r="H32" s="134"/>
      <c r="I32" s="134"/>
      <c r="J32" s="134"/>
      <c r="K32" s="134"/>
      <c r="L32" s="134"/>
      <c r="M32" s="134"/>
      <c r="N32" s="221"/>
      <c r="O32" s="47"/>
      <c r="P32" s="37">
        <f>('Price Sheet'!N19)*ROUNDDOWN(O32,0)</f>
        <v>0</v>
      </c>
      <c r="Q32" s="92"/>
      <c r="R32" s="85"/>
      <c r="S32" s="178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80"/>
      <c r="AG32" s="92"/>
    </row>
    <row r="33" spans="1:33" s="2" customFormat="1" x14ac:dyDescent="0.35">
      <c r="A33" s="85"/>
      <c r="B33" s="77"/>
      <c r="C33" s="45"/>
      <c r="D33" s="222" t="s">
        <v>65</v>
      </c>
      <c r="E33" s="223"/>
      <c r="F33" s="142" t="s">
        <v>52</v>
      </c>
      <c r="G33" s="143"/>
      <c r="H33" s="143"/>
      <c r="I33" s="143"/>
      <c r="J33" s="143"/>
      <c r="K33" s="143"/>
      <c r="L33" s="143"/>
      <c r="M33" s="143"/>
      <c r="N33" s="217"/>
      <c r="O33" s="48"/>
      <c r="P33" s="39">
        <f>('Price Sheet'!N20)*ROUNDDOWN(O33,0)</f>
        <v>0</v>
      </c>
      <c r="Q33" s="92"/>
      <c r="R33" s="85"/>
      <c r="S33" s="178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80"/>
      <c r="AG33" s="92"/>
    </row>
    <row r="34" spans="1:33" s="2" customFormat="1" ht="15" thickBot="1" x14ac:dyDescent="0.4">
      <c r="A34" s="85"/>
      <c r="B34" s="77"/>
      <c r="C34" s="46"/>
      <c r="D34" s="224" t="s">
        <v>8</v>
      </c>
      <c r="E34" s="225"/>
      <c r="F34" s="137" t="s">
        <v>9</v>
      </c>
      <c r="G34" s="138"/>
      <c r="H34" s="138"/>
      <c r="I34" s="138"/>
      <c r="J34" s="138"/>
      <c r="K34" s="138"/>
      <c r="L34" s="138"/>
      <c r="M34" s="138"/>
      <c r="N34" s="226"/>
      <c r="O34" s="49"/>
      <c r="P34" s="40">
        <f>('Price Sheet'!N21)*ROUNDDOWN(O34,0)</f>
        <v>0</v>
      </c>
      <c r="Q34" s="92"/>
      <c r="R34" s="85"/>
      <c r="S34" s="178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80"/>
      <c r="AG34" s="92"/>
    </row>
    <row r="35" spans="1:33" s="2" customFormat="1" ht="15" thickBot="1" x14ac:dyDescent="0.4">
      <c r="A35" s="85"/>
      <c r="B35" s="77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92"/>
      <c r="R35" s="85"/>
      <c r="S35" s="178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80"/>
      <c r="AG35" s="92"/>
    </row>
    <row r="36" spans="1:33" s="2" customFormat="1" ht="15" thickBot="1" x14ac:dyDescent="0.4">
      <c r="A36" s="85"/>
      <c r="B36" s="78"/>
      <c r="C36" s="43" t="s">
        <v>10</v>
      </c>
      <c r="D36" s="208" t="s">
        <v>11</v>
      </c>
      <c r="E36" s="227"/>
      <c r="F36" s="162" t="s">
        <v>54</v>
      </c>
      <c r="G36" s="140"/>
      <c r="H36" s="140"/>
      <c r="I36" s="140"/>
      <c r="J36" s="140"/>
      <c r="K36" s="140"/>
      <c r="L36" s="140"/>
      <c r="M36" s="140"/>
      <c r="N36" s="198"/>
      <c r="O36" s="10" t="s">
        <v>49</v>
      </c>
      <c r="P36" s="38" t="s">
        <v>50</v>
      </c>
      <c r="Q36" s="92"/>
      <c r="R36" s="85"/>
      <c r="S36" s="178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80"/>
      <c r="AG36" s="92"/>
    </row>
    <row r="37" spans="1:33" s="2" customFormat="1" x14ac:dyDescent="0.35">
      <c r="A37" s="85"/>
      <c r="B37" s="77"/>
      <c r="C37" s="169"/>
      <c r="D37" s="170"/>
      <c r="E37" s="170"/>
      <c r="F37" s="220" t="s">
        <v>12</v>
      </c>
      <c r="G37" s="134"/>
      <c r="H37" s="134"/>
      <c r="I37" s="134"/>
      <c r="J37" s="134"/>
      <c r="K37" s="134"/>
      <c r="L37" s="134"/>
      <c r="M37" s="134"/>
      <c r="N37" s="221"/>
      <c r="O37" s="47"/>
      <c r="P37" s="37">
        <f>('Price Sheet'!N24)*ROUNDDOWN(O37,0)</f>
        <v>0</v>
      </c>
      <c r="Q37" s="92"/>
      <c r="R37" s="85"/>
      <c r="S37" s="178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80"/>
      <c r="AG37" s="92"/>
    </row>
    <row r="38" spans="1:33" s="2" customFormat="1" x14ac:dyDescent="0.35">
      <c r="A38" s="85"/>
      <c r="B38" s="79"/>
      <c r="C38" s="142"/>
      <c r="D38" s="143"/>
      <c r="E38" s="216"/>
      <c r="F38" s="142" t="s">
        <v>13</v>
      </c>
      <c r="G38" s="143"/>
      <c r="H38" s="143"/>
      <c r="I38" s="143"/>
      <c r="J38" s="143"/>
      <c r="K38" s="143"/>
      <c r="L38" s="143"/>
      <c r="M38" s="143"/>
      <c r="N38" s="217"/>
      <c r="O38" s="48"/>
      <c r="P38" s="39">
        <f>('Price Sheet'!N25)*ROUNDDOWN(O38,0)</f>
        <v>0</v>
      </c>
      <c r="Q38" s="92"/>
      <c r="R38" s="85"/>
      <c r="S38" s="178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80"/>
      <c r="AG38" s="92"/>
    </row>
    <row r="39" spans="1:33" s="2" customFormat="1" x14ac:dyDescent="0.35">
      <c r="A39" s="85"/>
      <c r="B39" s="79"/>
      <c r="C39" s="142"/>
      <c r="D39" s="143"/>
      <c r="E39" s="216"/>
      <c r="F39" s="142" t="s">
        <v>14</v>
      </c>
      <c r="G39" s="143"/>
      <c r="H39" s="143"/>
      <c r="I39" s="143"/>
      <c r="J39" s="143"/>
      <c r="K39" s="143"/>
      <c r="L39" s="143"/>
      <c r="M39" s="143"/>
      <c r="N39" s="217"/>
      <c r="O39" s="48"/>
      <c r="P39" s="39">
        <f>('Price Sheet'!N26)*ROUNDDOWN(O39,0)</f>
        <v>0</v>
      </c>
      <c r="Q39" s="92"/>
      <c r="R39" s="85"/>
      <c r="S39" s="178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80"/>
      <c r="AG39" s="92"/>
    </row>
    <row r="40" spans="1:33" s="2" customFormat="1" x14ac:dyDescent="0.35">
      <c r="A40" s="85"/>
      <c r="B40" s="79"/>
      <c r="C40" s="142"/>
      <c r="D40" s="143"/>
      <c r="E40" s="216"/>
      <c r="F40" s="142" t="s">
        <v>15</v>
      </c>
      <c r="G40" s="143"/>
      <c r="H40" s="143"/>
      <c r="I40" s="143"/>
      <c r="J40" s="143"/>
      <c r="K40" s="143"/>
      <c r="L40" s="143"/>
      <c r="M40" s="143"/>
      <c r="N40" s="217"/>
      <c r="O40" s="48"/>
      <c r="P40" s="39">
        <f>('Price Sheet'!N27)*ROUNDDOWN(O40,0)</f>
        <v>0</v>
      </c>
      <c r="Q40" s="92"/>
      <c r="R40" s="85"/>
      <c r="S40" s="178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80"/>
      <c r="AG40" s="92"/>
    </row>
    <row r="41" spans="1:33" s="2" customFormat="1" x14ac:dyDescent="0.35">
      <c r="A41" s="85"/>
      <c r="B41" s="79"/>
      <c r="C41" s="142"/>
      <c r="D41" s="143"/>
      <c r="E41" s="216"/>
      <c r="F41" s="142" t="s">
        <v>21</v>
      </c>
      <c r="G41" s="143"/>
      <c r="H41" s="143"/>
      <c r="I41" s="143"/>
      <c r="J41" s="143"/>
      <c r="K41" s="143"/>
      <c r="L41" s="143"/>
      <c r="M41" s="143"/>
      <c r="N41" s="217"/>
      <c r="O41" s="48"/>
      <c r="P41" s="39">
        <f>('Price Sheet'!N28)*ROUNDDOWN(O41,0)</f>
        <v>0</v>
      </c>
      <c r="Q41" s="92"/>
      <c r="R41" s="85"/>
      <c r="S41" s="178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80"/>
      <c r="AG41" s="92"/>
    </row>
    <row r="42" spans="1:33" s="2" customFormat="1" x14ac:dyDescent="0.35">
      <c r="A42" s="85"/>
      <c r="B42" s="79"/>
      <c r="C42" s="142"/>
      <c r="D42" s="143"/>
      <c r="E42" s="216"/>
      <c r="F42" s="142" t="s">
        <v>16</v>
      </c>
      <c r="G42" s="143"/>
      <c r="H42" s="143"/>
      <c r="I42" s="143"/>
      <c r="J42" s="143"/>
      <c r="K42" s="143"/>
      <c r="L42" s="143"/>
      <c r="M42" s="143"/>
      <c r="N42" s="217"/>
      <c r="O42" s="48"/>
      <c r="P42" s="39">
        <f>('Price Sheet'!N29)*ROUNDDOWN(O42,0)</f>
        <v>0</v>
      </c>
      <c r="Q42" s="92"/>
      <c r="R42" s="85"/>
      <c r="S42" s="178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80"/>
      <c r="AG42" s="92"/>
    </row>
    <row r="43" spans="1:33" s="2" customFormat="1" x14ac:dyDescent="0.35">
      <c r="A43" s="85"/>
      <c r="B43" s="79"/>
      <c r="C43" s="142"/>
      <c r="D43" s="143"/>
      <c r="E43" s="216"/>
      <c r="F43" s="142" t="s">
        <v>17</v>
      </c>
      <c r="G43" s="143"/>
      <c r="H43" s="143"/>
      <c r="I43" s="143"/>
      <c r="J43" s="143"/>
      <c r="K43" s="143"/>
      <c r="L43" s="143"/>
      <c r="M43" s="143"/>
      <c r="N43" s="217"/>
      <c r="O43" s="48"/>
      <c r="P43" s="39">
        <f>('Price Sheet'!N30)*ROUNDDOWN(O43,0)</f>
        <v>0</v>
      </c>
      <c r="Q43" s="92"/>
      <c r="R43" s="85"/>
      <c r="S43" s="178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80"/>
      <c r="AG43" s="92"/>
    </row>
    <row r="44" spans="1:33" s="2" customFormat="1" x14ac:dyDescent="0.35">
      <c r="A44" s="85"/>
      <c r="B44" s="79"/>
      <c r="C44" s="142"/>
      <c r="D44" s="143"/>
      <c r="E44" s="216"/>
      <c r="F44" s="142" t="s">
        <v>18</v>
      </c>
      <c r="G44" s="143"/>
      <c r="H44" s="143"/>
      <c r="I44" s="143"/>
      <c r="J44" s="143"/>
      <c r="K44" s="143"/>
      <c r="L44" s="143"/>
      <c r="M44" s="143"/>
      <c r="N44" s="217"/>
      <c r="O44" s="48"/>
      <c r="P44" s="39">
        <f>('Price Sheet'!N31)*ROUNDDOWN(O44,0)</f>
        <v>0</v>
      </c>
      <c r="Q44" s="92"/>
      <c r="R44" s="85"/>
      <c r="S44" s="178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80"/>
      <c r="AG44" s="92"/>
    </row>
    <row r="45" spans="1:33" x14ac:dyDescent="0.35">
      <c r="A45" s="83"/>
      <c r="B45" s="80"/>
      <c r="C45" s="142"/>
      <c r="D45" s="143"/>
      <c r="E45" s="216"/>
      <c r="F45" s="142" t="s">
        <v>19</v>
      </c>
      <c r="G45" s="143"/>
      <c r="H45" s="143"/>
      <c r="I45" s="143"/>
      <c r="J45" s="143"/>
      <c r="K45" s="143"/>
      <c r="L45" s="143"/>
      <c r="M45" s="143"/>
      <c r="N45" s="217"/>
      <c r="O45" s="50"/>
      <c r="P45" s="39">
        <f>('Price Sheet'!N32)*ROUNDDOWN(O45,0)</f>
        <v>0</v>
      </c>
      <c r="Q45" s="90"/>
      <c r="R45" s="83"/>
      <c r="S45" s="178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80"/>
      <c r="AG45" s="90"/>
    </row>
    <row r="46" spans="1:33" x14ac:dyDescent="0.35">
      <c r="A46" s="83"/>
      <c r="B46" s="80"/>
      <c r="C46" s="142"/>
      <c r="D46" s="143"/>
      <c r="E46" s="216"/>
      <c r="F46" s="142" t="s">
        <v>20</v>
      </c>
      <c r="G46" s="143"/>
      <c r="H46" s="143"/>
      <c r="I46" s="143"/>
      <c r="J46" s="143"/>
      <c r="K46" s="143"/>
      <c r="L46" s="143"/>
      <c r="M46" s="143"/>
      <c r="N46" s="217"/>
      <c r="O46" s="50"/>
      <c r="P46" s="39">
        <f>('Price Sheet'!N33)*ROUNDDOWN(O46,0)</f>
        <v>0</v>
      </c>
      <c r="Q46" s="90"/>
      <c r="R46" s="83"/>
      <c r="S46" s="178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80"/>
      <c r="AG46" s="90"/>
    </row>
    <row r="47" spans="1:33" x14ac:dyDescent="0.35">
      <c r="A47" s="83"/>
      <c r="B47" s="80"/>
      <c r="C47" s="142"/>
      <c r="D47" s="143"/>
      <c r="E47" s="216"/>
      <c r="F47" s="142" t="s">
        <v>31</v>
      </c>
      <c r="G47" s="143"/>
      <c r="H47" s="143"/>
      <c r="I47" s="143"/>
      <c r="J47" s="143"/>
      <c r="K47" s="143"/>
      <c r="L47" s="143"/>
      <c r="M47" s="143"/>
      <c r="N47" s="217"/>
      <c r="O47" s="50"/>
      <c r="P47" s="39">
        <f>('Price Sheet'!N34)*ROUNDDOWN(O47,0)</f>
        <v>0</v>
      </c>
      <c r="Q47" s="90"/>
      <c r="R47" s="83"/>
      <c r="S47" s="178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80"/>
      <c r="AG47" s="90"/>
    </row>
    <row r="48" spans="1:33" ht="15" thickBot="1" x14ac:dyDescent="0.4">
      <c r="A48" s="83"/>
      <c r="B48" s="80"/>
      <c r="C48" s="137"/>
      <c r="D48" s="138"/>
      <c r="E48" s="228"/>
      <c r="F48" s="137" t="s">
        <v>32</v>
      </c>
      <c r="G48" s="138"/>
      <c r="H48" s="138"/>
      <c r="I48" s="138"/>
      <c r="J48" s="138"/>
      <c r="K48" s="138"/>
      <c r="L48" s="138"/>
      <c r="M48" s="138"/>
      <c r="N48" s="226"/>
      <c r="O48" s="51"/>
      <c r="P48" s="40">
        <f>('Price Sheet'!N35)*ROUNDDOWN(O48,0)</f>
        <v>0</v>
      </c>
      <c r="Q48" s="90"/>
      <c r="R48" s="83"/>
      <c r="S48" s="178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80"/>
      <c r="AG48" s="90"/>
    </row>
    <row r="49" spans="1:33" ht="15" thickBot="1" x14ac:dyDescent="0.4">
      <c r="A49" s="83"/>
      <c r="B49" s="80"/>
      <c r="C49" s="62" t="s">
        <v>0</v>
      </c>
      <c r="D49" s="229" t="s">
        <v>1</v>
      </c>
      <c r="E49" s="230"/>
      <c r="F49" s="231" t="s">
        <v>54</v>
      </c>
      <c r="G49" s="232"/>
      <c r="H49" s="232"/>
      <c r="I49" s="232"/>
      <c r="J49" s="232"/>
      <c r="K49" s="232"/>
      <c r="L49" s="232"/>
      <c r="M49" s="232"/>
      <c r="N49" s="233"/>
      <c r="O49" s="63" t="s">
        <v>49</v>
      </c>
      <c r="P49" s="64" t="s">
        <v>50</v>
      </c>
      <c r="Q49" s="90"/>
      <c r="R49" s="83"/>
      <c r="S49" s="178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80"/>
      <c r="AG49" s="90"/>
    </row>
    <row r="50" spans="1:33" x14ac:dyDescent="0.35">
      <c r="A50" s="83"/>
      <c r="B50" s="80"/>
      <c r="C50" s="23" t="s">
        <v>53</v>
      </c>
      <c r="D50" s="218" t="s">
        <v>22</v>
      </c>
      <c r="E50" s="219"/>
      <c r="F50" s="220" t="s">
        <v>64</v>
      </c>
      <c r="G50" s="134"/>
      <c r="H50" s="134"/>
      <c r="I50" s="134"/>
      <c r="J50" s="134"/>
      <c r="K50" s="134"/>
      <c r="L50" s="134"/>
      <c r="M50" s="134"/>
      <c r="N50" s="221"/>
      <c r="O50" s="47"/>
      <c r="P50" s="120">
        <f>IF($O$50=1,'Price Sheet'!$N$38*$O$50,IF($O$50&lt;10,'Price Sheet'!$N$39*$O$50,IF($O$50&lt;20,'Price Sheet'!$N$40*$O$50,IF($O$50&gt;19,'Price Sheet'!$N$41*$O$50,0))))</f>
        <v>0</v>
      </c>
      <c r="Q50" s="90"/>
      <c r="R50" s="83"/>
      <c r="S50" s="178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80"/>
      <c r="AG50" s="90"/>
    </row>
    <row r="51" spans="1:33" x14ac:dyDescent="0.35">
      <c r="A51" s="83"/>
      <c r="B51" s="80"/>
      <c r="C51" s="24" t="s">
        <v>23</v>
      </c>
      <c r="D51" s="222" t="s">
        <v>2</v>
      </c>
      <c r="E51" s="223"/>
      <c r="F51" s="234" t="s">
        <v>79</v>
      </c>
      <c r="G51" s="132"/>
      <c r="H51" s="132"/>
      <c r="I51" s="132"/>
      <c r="J51" s="132"/>
      <c r="K51" s="132"/>
      <c r="L51" s="132"/>
      <c r="M51" s="132"/>
      <c r="N51" s="235"/>
      <c r="O51" s="50"/>
      <c r="P51" s="39">
        <f>('Price Sheet'!N42)*ROUNDDOWN(O51,0)</f>
        <v>0</v>
      </c>
      <c r="Q51" s="90"/>
      <c r="R51" s="83"/>
      <c r="S51" s="178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80"/>
      <c r="AG51" s="90"/>
    </row>
    <row r="52" spans="1:33" x14ac:dyDescent="0.35">
      <c r="A52" s="83"/>
      <c r="B52" s="80"/>
      <c r="C52" s="24"/>
      <c r="D52" s="222"/>
      <c r="E52" s="223"/>
      <c r="F52" s="234" t="s">
        <v>80</v>
      </c>
      <c r="G52" s="132"/>
      <c r="H52" s="132"/>
      <c r="I52" s="132"/>
      <c r="J52" s="132"/>
      <c r="K52" s="132"/>
      <c r="L52" s="132"/>
      <c r="M52" s="132"/>
      <c r="N52" s="235"/>
      <c r="O52" s="50"/>
      <c r="P52" s="39">
        <f>('Price Sheet'!N43)*ROUNDDOWN(O52,0)</f>
        <v>0</v>
      </c>
      <c r="Q52" s="90"/>
      <c r="R52" s="83"/>
      <c r="S52" s="178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80"/>
      <c r="AG52" s="90"/>
    </row>
    <row r="53" spans="1:33" x14ac:dyDescent="0.35">
      <c r="A53" s="83"/>
      <c r="B53" s="80"/>
      <c r="C53" s="24" t="s">
        <v>24</v>
      </c>
      <c r="D53" s="222" t="s">
        <v>2</v>
      </c>
      <c r="E53" s="223"/>
      <c r="F53" s="236" t="s">
        <v>33</v>
      </c>
      <c r="G53" s="128"/>
      <c r="H53" s="128"/>
      <c r="I53" s="128"/>
      <c r="J53" s="128"/>
      <c r="K53" s="128"/>
      <c r="L53" s="128"/>
      <c r="M53" s="128"/>
      <c r="N53" s="237"/>
      <c r="O53" s="50"/>
      <c r="P53" s="39">
        <f>('Price Sheet'!N44)*ROUNDDOWN(O53,0)</f>
        <v>0</v>
      </c>
      <c r="Q53" s="90"/>
      <c r="R53" s="83"/>
      <c r="S53" s="178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80"/>
      <c r="AG53" s="90"/>
    </row>
    <row r="54" spans="1:33" x14ac:dyDescent="0.35">
      <c r="A54" s="83"/>
      <c r="B54" s="80"/>
      <c r="C54" s="24"/>
      <c r="D54" s="222"/>
      <c r="E54" s="223"/>
      <c r="F54" s="236" t="s">
        <v>34</v>
      </c>
      <c r="G54" s="128"/>
      <c r="H54" s="128"/>
      <c r="I54" s="128"/>
      <c r="J54" s="128"/>
      <c r="K54" s="128"/>
      <c r="L54" s="128"/>
      <c r="M54" s="128"/>
      <c r="N54" s="237"/>
      <c r="O54" s="50"/>
      <c r="P54" s="39">
        <f>('Price Sheet'!N45)*ROUNDDOWN(O54,0)</f>
        <v>0</v>
      </c>
      <c r="Q54" s="90"/>
      <c r="R54" s="83"/>
      <c r="S54" s="178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0"/>
      <c r="AG54" s="90"/>
    </row>
    <row r="55" spans="1:33" x14ac:dyDescent="0.35">
      <c r="A55" s="83"/>
      <c r="B55" s="80"/>
      <c r="C55" s="24" t="s">
        <v>25</v>
      </c>
      <c r="D55" s="222" t="s">
        <v>26</v>
      </c>
      <c r="E55" s="223"/>
      <c r="F55" s="236" t="s">
        <v>27</v>
      </c>
      <c r="G55" s="128"/>
      <c r="H55" s="128"/>
      <c r="I55" s="128"/>
      <c r="J55" s="128"/>
      <c r="K55" s="128"/>
      <c r="L55" s="128"/>
      <c r="M55" s="128"/>
      <c r="N55" s="237"/>
      <c r="O55" s="50"/>
      <c r="P55" s="39">
        <f>('Price Sheet'!N46)*ROUNDDOWN(O55,0)</f>
        <v>0</v>
      </c>
      <c r="Q55" s="90"/>
      <c r="R55" s="83"/>
      <c r="S55" s="178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80"/>
      <c r="AG55" s="90"/>
    </row>
    <row r="56" spans="1:33" x14ac:dyDescent="0.35">
      <c r="A56" s="83"/>
      <c r="B56" s="80"/>
      <c r="C56" s="24" t="s">
        <v>28</v>
      </c>
      <c r="D56" s="222" t="s">
        <v>2</v>
      </c>
      <c r="E56" s="223"/>
      <c r="F56" s="236" t="s">
        <v>35</v>
      </c>
      <c r="G56" s="128"/>
      <c r="H56" s="128"/>
      <c r="I56" s="128"/>
      <c r="J56" s="128"/>
      <c r="K56" s="128"/>
      <c r="L56" s="128"/>
      <c r="M56" s="128"/>
      <c r="N56" s="237"/>
      <c r="O56" s="50"/>
      <c r="P56" s="39">
        <f>('Price Sheet'!N47)*ROUNDDOWN(O56,0)</f>
        <v>0</v>
      </c>
      <c r="Q56" s="90"/>
      <c r="R56" s="83"/>
      <c r="S56" s="178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80"/>
      <c r="AG56" s="90"/>
    </row>
    <row r="57" spans="1:33" ht="15" thickBot="1" x14ac:dyDescent="0.4">
      <c r="A57" s="83"/>
      <c r="B57" s="80"/>
      <c r="C57" s="25" t="s">
        <v>29</v>
      </c>
      <c r="D57" s="224" t="s">
        <v>2</v>
      </c>
      <c r="E57" s="225"/>
      <c r="F57" s="238" t="s">
        <v>30</v>
      </c>
      <c r="G57" s="130"/>
      <c r="H57" s="130"/>
      <c r="I57" s="130"/>
      <c r="J57" s="130"/>
      <c r="K57" s="130"/>
      <c r="L57" s="130"/>
      <c r="M57" s="130"/>
      <c r="N57" s="239"/>
      <c r="O57" s="51"/>
      <c r="P57" s="40">
        <f>('Price Sheet'!N48)*ROUNDDOWN(O57,0)</f>
        <v>0</v>
      </c>
      <c r="Q57" s="90"/>
      <c r="R57" s="83"/>
      <c r="S57" s="178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80"/>
      <c r="AG57" s="90"/>
    </row>
    <row r="58" spans="1:33" ht="15" thickBot="1" x14ac:dyDescent="0.4">
      <c r="A58" s="83"/>
      <c r="B58" s="80"/>
      <c r="C58" s="240" t="s">
        <v>67</v>
      </c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90"/>
      <c r="R58" s="83"/>
      <c r="S58" s="178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80"/>
      <c r="AG58" s="90"/>
    </row>
    <row r="59" spans="1:33" ht="15" thickBot="1" x14ac:dyDescent="0.4">
      <c r="A59" s="83"/>
      <c r="B59" s="80"/>
      <c r="C59" s="22"/>
      <c r="D59" s="199"/>
      <c r="E59" s="200"/>
      <c r="F59" s="241"/>
      <c r="G59" s="242"/>
      <c r="H59" s="242"/>
      <c r="I59" s="242"/>
      <c r="J59" s="242"/>
      <c r="K59" s="242"/>
      <c r="L59" s="242"/>
      <c r="M59" s="242"/>
      <c r="N59" s="243"/>
      <c r="O59" s="110"/>
      <c r="P59" s="111"/>
      <c r="Q59" s="90"/>
      <c r="R59" s="83"/>
      <c r="S59" s="178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80"/>
      <c r="AG59" s="90"/>
    </row>
    <row r="60" spans="1:33" ht="15" thickBot="1" x14ac:dyDescent="0.4">
      <c r="A60" s="83"/>
      <c r="B60" s="80"/>
      <c r="C60" s="22"/>
      <c r="D60" s="199"/>
      <c r="E60" s="200"/>
      <c r="F60" s="241"/>
      <c r="G60" s="242"/>
      <c r="H60" s="242"/>
      <c r="I60" s="242"/>
      <c r="J60" s="242"/>
      <c r="K60" s="242"/>
      <c r="L60" s="242"/>
      <c r="M60" s="242"/>
      <c r="N60" s="243"/>
      <c r="O60" s="110"/>
      <c r="P60" s="111"/>
      <c r="Q60" s="90"/>
      <c r="R60" s="83"/>
      <c r="S60" s="181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3"/>
      <c r="AG60" s="90"/>
    </row>
    <row r="61" spans="1:33" ht="15" thickBot="1" x14ac:dyDescent="0.4">
      <c r="A61" s="83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208" t="s">
        <v>55</v>
      </c>
      <c r="N61" s="227"/>
      <c r="O61" s="209"/>
      <c r="P61" s="61">
        <f>(SUM(P19:P20)+SUM(P23:P25)+SUM(P27:P29)+SUM(P32:P34)+SUM(P37:P48)+SUM(P50:P57)+SUM(P59:P60))</f>
        <v>0</v>
      </c>
      <c r="Q61" s="90"/>
      <c r="R61" s="83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90"/>
    </row>
    <row r="62" spans="1:33" x14ac:dyDescent="0.35">
      <c r="A62" s="83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1"/>
      <c r="P62" s="82"/>
      <c r="Q62" s="90"/>
      <c r="R62" s="83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1"/>
      <c r="AF62" s="82"/>
      <c r="AG62" s="90"/>
    </row>
    <row r="63" spans="1:33" x14ac:dyDescent="0.35">
      <c r="A63" s="83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82"/>
      <c r="O63" s="82"/>
      <c r="P63" s="125" t="s">
        <v>83</v>
      </c>
      <c r="Q63" s="93"/>
      <c r="R63" s="83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82"/>
      <c r="AE63" s="82"/>
      <c r="AF63" s="82"/>
      <c r="AG63" s="93"/>
    </row>
    <row r="64" spans="1:33" ht="16" thickBot="1" x14ac:dyDescent="0.4">
      <c r="A64" s="86"/>
      <c r="B64" s="124" t="s">
        <v>78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8"/>
      <c r="P64" s="123"/>
      <c r="Q64" s="89"/>
      <c r="R64" s="86"/>
      <c r="S64" s="124" t="s">
        <v>78</v>
      </c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8"/>
      <c r="AF64" s="123"/>
      <c r="AG64" s="89"/>
    </row>
  </sheetData>
  <protectedRanges>
    <protectedRange sqref="B12:E12 S14:V14" name="Range19"/>
    <protectedRange sqref="B10:D10 S12:U12" name="Range16"/>
    <protectedRange sqref="G6:O6 X8:AE8 G4:O4" name="Range14"/>
    <protectedRange sqref="X6:AE6" name="Range12"/>
    <protectedRange sqref="C59:P60 T59:AF60" name="Range9"/>
    <protectedRange sqref="J19:K20 AA19:AB20" name="Range1"/>
    <protectedRange sqref="F23:M25 W23:AC25" name="Range2"/>
    <protectedRange sqref="F27:M29 W27:AC29" name="Range3"/>
    <protectedRange sqref="O23:O25 AE23:AE25" name="Range4"/>
    <protectedRange sqref="O27:O29 AE27:AE29" name="Range5"/>
    <protectedRange sqref="O32:O34 O37 AE32:AE34 AE37" name="Range6"/>
    <protectedRange sqref="O38:O48 AE38:AE48" name="Range7"/>
    <protectedRange sqref="O50:O57 AE50:AE57" name="Range8"/>
    <protectedRange sqref="S6:V6" name="Range10"/>
    <protectedRange sqref="S6:V6" name="Range11"/>
    <protectedRange sqref="B6 S8:V8 D6:E6 B4 D4:E4" name="Range13"/>
    <protectedRange sqref="B8:O8 S10:AE10" name="Range15"/>
    <protectedRange sqref="F10:J10 W12:AA12" name="Range17"/>
    <protectedRange sqref="L10:O10 AC12:AE12" name="Range18"/>
    <protectedRange sqref="G12:O12 X14:AE14" name="Range20"/>
  </protectedRanges>
  <customSheetViews>
    <customSheetView guid="{40FAB1A8-F175-4AEF-B05F-437D4A9472BA}" fitToPage="1" topLeftCell="A32">
      <selection sqref="A1:Q69"/>
      <pageMargins left="0.5" right="0" top="0.25" bottom="0.25" header="0.3" footer="0.3"/>
      <pageSetup scale="73" orientation="portrait" r:id="rId1"/>
    </customSheetView>
  </customSheetViews>
  <mergeCells count="104">
    <mergeCell ref="M61:O61"/>
    <mergeCell ref="D55:E55"/>
    <mergeCell ref="F55:N55"/>
    <mergeCell ref="D56:E56"/>
    <mergeCell ref="F56:N56"/>
    <mergeCell ref="D57:E57"/>
    <mergeCell ref="F57:N57"/>
    <mergeCell ref="C58:P58"/>
    <mergeCell ref="D59:E59"/>
    <mergeCell ref="F59:N59"/>
    <mergeCell ref="D60:E60"/>
    <mergeCell ref="F60:N60"/>
    <mergeCell ref="D49:E49"/>
    <mergeCell ref="F49:N49"/>
    <mergeCell ref="D50:E50"/>
    <mergeCell ref="F50:N50"/>
    <mergeCell ref="D51:E51"/>
    <mergeCell ref="F51:N51"/>
    <mergeCell ref="D53:E53"/>
    <mergeCell ref="F53:N53"/>
    <mergeCell ref="D54:E54"/>
    <mergeCell ref="F54:N54"/>
    <mergeCell ref="D52:E52"/>
    <mergeCell ref="F52:N52"/>
    <mergeCell ref="C44:E44"/>
    <mergeCell ref="F44:N44"/>
    <mergeCell ref="C45:E45"/>
    <mergeCell ref="F45:N45"/>
    <mergeCell ref="C46:E46"/>
    <mergeCell ref="F46:N46"/>
    <mergeCell ref="C47:E47"/>
    <mergeCell ref="F47:N47"/>
    <mergeCell ref="C48:E48"/>
    <mergeCell ref="F48:N48"/>
    <mergeCell ref="C39:E39"/>
    <mergeCell ref="F39:N39"/>
    <mergeCell ref="C40:E40"/>
    <mergeCell ref="F40:N40"/>
    <mergeCell ref="C41:E41"/>
    <mergeCell ref="F41:N41"/>
    <mergeCell ref="C42:E42"/>
    <mergeCell ref="F42:N42"/>
    <mergeCell ref="C43:E43"/>
    <mergeCell ref="F43:N43"/>
    <mergeCell ref="C38:E38"/>
    <mergeCell ref="F38:N38"/>
    <mergeCell ref="D32:E32"/>
    <mergeCell ref="F32:N32"/>
    <mergeCell ref="D33:E33"/>
    <mergeCell ref="F33:N33"/>
    <mergeCell ref="D34:E34"/>
    <mergeCell ref="F34:N34"/>
    <mergeCell ref="C35:P35"/>
    <mergeCell ref="D36:E36"/>
    <mergeCell ref="F36:N36"/>
    <mergeCell ref="C37:E37"/>
    <mergeCell ref="F37:N37"/>
    <mergeCell ref="D31:E31"/>
    <mergeCell ref="F31:N31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P30"/>
    <mergeCell ref="D18:E18"/>
    <mergeCell ref="B19:C19"/>
    <mergeCell ref="D19:E19"/>
    <mergeCell ref="B20:C20"/>
    <mergeCell ref="D20:E20"/>
    <mergeCell ref="C21:P21"/>
    <mergeCell ref="B22:C22"/>
    <mergeCell ref="D22:E22"/>
    <mergeCell ref="B23:C23"/>
    <mergeCell ref="D23:E23"/>
    <mergeCell ref="S5:AF5"/>
    <mergeCell ref="B8:O8"/>
    <mergeCell ref="B10:D10"/>
    <mergeCell ref="F10:J10"/>
    <mergeCell ref="L10:O10"/>
    <mergeCell ref="G6:O6"/>
    <mergeCell ref="S6:AF60"/>
    <mergeCell ref="B6:E6"/>
    <mergeCell ref="S1:AF1"/>
    <mergeCell ref="S2:AF2"/>
    <mergeCell ref="S3:AF4"/>
    <mergeCell ref="B17:P17"/>
    <mergeCell ref="B1:P1"/>
    <mergeCell ref="B2:P2"/>
    <mergeCell ref="B16:C16"/>
    <mergeCell ref="D16:E16"/>
    <mergeCell ref="F16:O16"/>
    <mergeCell ref="G12:O12"/>
    <mergeCell ref="B12:E12"/>
    <mergeCell ref="B4:E4"/>
    <mergeCell ref="G4:O4"/>
    <mergeCell ref="B24:C24"/>
    <mergeCell ref="D24:E24"/>
    <mergeCell ref="B18:C18"/>
  </mergeCells>
  <phoneticPr fontId="10" type="noConversion"/>
  <pageMargins left="0.6" right="0.6" top="1" bottom="0.75" header="0.3" footer="0.3"/>
  <pageSetup scale="69" orientation="portrait" r:id="rId2"/>
  <headerFooter>
    <oddHeader>&amp;C
&amp;"-,Bold"&amp;28FY2024 Law Enforcement Equipment Grant Application</oddHeader>
    <oddFooter>&amp;C&amp;12Page &amp;P of &amp;N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Sheet</vt:lpstr>
      <vt:lpstr>Grant 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N. Metelski</dc:creator>
  <cp:lastModifiedBy>Ashley N. Metelski</cp:lastModifiedBy>
  <cp:lastPrinted>2023-05-17T17:59:47Z</cp:lastPrinted>
  <dcterms:created xsi:type="dcterms:W3CDTF">2023-03-27T20:07:59Z</dcterms:created>
  <dcterms:modified xsi:type="dcterms:W3CDTF">2023-05-22T13:20:11Z</dcterms:modified>
</cp:coreProperties>
</file>